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15600" windowHeight="7935"/>
  </bookViews>
  <sheets>
    <sheet name="SONUÇ ÇİZELGESİ" sheetId="1" r:id="rId1"/>
    <sheet name="SINIF RİSK HARİTASI" sheetId="3" r:id="rId2"/>
    <sheet name="YÖNERGE" sheetId="2" r:id="rId3"/>
  </sheets>
  <externalReferences>
    <externalReference r:id="rId4"/>
    <externalReference r:id="rId5"/>
  </externalReferences>
  <definedNames>
    <definedName name="_xlnm._FilterDatabase" localSheetId="1" hidden="1">'SINIF RİSK HARİTASI'!$G$3:$AY$43</definedName>
    <definedName name="DupeLink">[1]Sheet1!$B$1</definedName>
    <definedName name="tekrar">[2]TELEFON!$I$8:$I$810</definedName>
    <definedName name="tekrar2" localSheetId="1">#REF!</definedName>
    <definedName name="tekrar2">#REF!</definedName>
    <definedName name="tekrar3" localSheetId="1">#REF!</definedName>
    <definedName name="tekrar3">#REF!</definedName>
  </definedNames>
  <calcPr calcId="145621"/>
</workbook>
</file>

<file path=xl/calcChain.xml><?xml version="1.0" encoding="utf-8"?>
<calcChain xmlns="http://schemas.openxmlformats.org/spreadsheetml/2006/main">
  <c r="E40" i="3" l="1"/>
  <c r="E41" i="3"/>
  <c r="D40" i="3"/>
  <c r="D41" i="3"/>
  <c r="G40" i="3"/>
  <c r="H40" i="3"/>
  <c r="I40" i="3"/>
  <c r="J40" i="3"/>
  <c r="K40" i="3"/>
  <c r="L40" i="3"/>
  <c r="M40" i="3"/>
  <c r="N40" i="3"/>
  <c r="O40" i="3"/>
  <c r="P40" i="3"/>
  <c r="Q40" i="3"/>
  <c r="R40" i="3"/>
  <c r="S40" i="3"/>
  <c r="T40" i="3"/>
  <c r="U40" i="3"/>
  <c r="V40" i="3"/>
  <c r="W40" i="3"/>
  <c r="X40" i="3"/>
  <c r="Y40" i="3"/>
  <c r="Z40" i="3"/>
  <c r="AA40" i="3"/>
  <c r="AB40" i="3"/>
  <c r="AC40" i="3"/>
  <c r="AD40" i="3"/>
  <c r="AE40" i="3"/>
  <c r="AF40" i="3"/>
  <c r="AG40" i="3"/>
  <c r="AH40" i="3"/>
  <c r="AI40" i="3"/>
  <c r="AK40" i="3"/>
  <c r="AL40" i="3"/>
  <c r="AM40" i="3"/>
  <c r="AN40" i="3"/>
  <c r="AO40" i="3"/>
  <c r="AQ40" i="3"/>
  <c r="AR40" i="3"/>
  <c r="AT40" i="3"/>
  <c r="AU40" i="3"/>
  <c r="AV40" i="3"/>
  <c r="AW40" i="3"/>
  <c r="AX40" i="3"/>
  <c r="AY40" i="3"/>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K41" i="3"/>
  <c r="AL41" i="3"/>
  <c r="AM41" i="3"/>
  <c r="AN41" i="3"/>
  <c r="AO41" i="3"/>
  <c r="AQ41" i="3"/>
  <c r="AR41" i="3"/>
  <c r="AT41" i="3"/>
  <c r="AU41" i="3"/>
  <c r="AV41" i="3"/>
  <c r="AW41" i="3"/>
  <c r="AX41" i="3"/>
  <c r="AY41" i="3"/>
  <c r="G41" i="1"/>
  <c r="H41" i="1"/>
  <c r="I41" i="1"/>
  <c r="J41" i="1"/>
  <c r="K41" i="1"/>
  <c r="L41" i="1"/>
  <c r="M41" i="1"/>
  <c r="N41" i="1"/>
  <c r="P41" i="1"/>
  <c r="Q41" i="1"/>
  <c r="R41" i="1"/>
  <c r="S41" i="1"/>
  <c r="T41" i="1"/>
  <c r="U41" i="1"/>
  <c r="V41" i="1"/>
  <c r="W41" i="1"/>
  <c r="X41" i="1"/>
  <c r="Y41" i="1"/>
  <c r="Z41" i="1"/>
  <c r="AA41" i="1"/>
  <c r="AB41" i="1"/>
  <c r="AC41" i="1"/>
  <c r="AD41" i="1"/>
  <c r="AE41" i="1"/>
  <c r="AF41" i="1"/>
  <c r="AG41" i="1"/>
  <c r="AH41" i="1"/>
  <c r="AI41" i="1"/>
  <c r="AJ41" i="1"/>
  <c r="AK41" i="1"/>
  <c r="AL41" i="1"/>
  <c r="AM41" i="1"/>
  <c r="AN41" i="1"/>
  <c r="AO41" i="1"/>
  <c r="AP41" i="1"/>
  <c r="AQ41" i="1"/>
  <c r="AR41" i="1"/>
  <c r="AS41" i="1"/>
  <c r="AT41" i="1"/>
  <c r="AU41" i="1"/>
  <c r="AV41" i="1"/>
  <c r="AW41" i="1"/>
  <c r="AX41" i="1"/>
  <c r="AY41" i="1"/>
  <c r="AZ41" i="1"/>
  <c r="BA41" i="1"/>
  <c r="BB41" i="1"/>
  <c r="O41" i="1"/>
  <c r="AQ46" i="3" l="1"/>
  <c r="AQ45" i="3"/>
  <c r="E7" i="3" l="1"/>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E6" i="3"/>
  <c r="D6" i="3"/>
  <c r="AY39" i="3"/>
  <c r="AX39" i="3"/>
  <c r="AW39" i="3"/>
  <c r="AV39" i="3"/>
  <c r="AU39" i="3"/>
  <c r="AT39" i="3"/>
  <c r="AR39" i="3"/>
  <c r="AQ39" i="3"/>
  <c r="AO39" i="3"/>
  <c r="AN39" i="3"/>
  <c r="AM39" i="3"/>
  <c r="AL39" i="3"/>
  <c r="AK39" i="3"/>
  <c r="AI39" i="3"/>
  <c r="AH39" i="3"/>
  <c r="AG39" i="3"/>
  <c r="AF39" i="3"/>
  <c r="AE39" i="3"/>
  <c r="AD39" i="3"/>
  <c r="AC39" i="3"/>
  <c r="AB39" i="3"/>
  <c r="AA39" i="3"/>
  <c r="Z39" i="3"/>
  <c r="Y39" i="3"/>
  <c r="X39" i="3"/>
  <c r="W39" i="3"/>
  <c r="V39" i="3"/>
  <c r="U39" i="3"/>
  <c r="T39" i="3"/>
  <c r="S39" i="3"/>
  <c r="R39" i="3"/>
  <c r="Q39" i="3"/>
  <c r="P39" i="3"/>
  <c r="O39" i="3"/>
  <c r="N39" i="3"/>
  <c r="M39" i="3"/>
  <c r="L39" i="3"/>
  <c r="K39" i="3"/>
  <c r="J39" i="3"/>
  <c r="I39" i="3"/>
  <c r="H39" i="3"/>
  <c r="G39" i="3"/>
  <c r="AY38" i="3"/>
  <c r="AX38" i="3"/>
  <c r="AW38" i="3"/>
  <c r="AV38" i="3"/>
  <c r="AU38" i="3"/>
  <c r="AT38" i="3"/>
  <c r="AR38" i="3"/>
  <c r="AQ38" i="3"/>
  <c r="AO38" i="3"/>
  <c r="AN38" i="3"/>
  <c r="AM38" i="3"/>
  <c r="AL38" i="3"/>
  <c r="AK38" i="3"/>
  <c r="AI38" i="3"/>
  <c r="AH38" i="3"/>
  <c r="AG38" i="3"/>
  <c r="AF38" i="3"/>
  <c r="AE38" i="3"/>
  <c r="AD38" i="3"/>
  <c r="AC38" i="3"/>
  <c r="AB38" i="3"/>
  <c r="AA38" i="3"/>
  <c r="Z38" i="3"/>
  <c r="Y38" i="3"/>
  <c r="X38" i="3"/>
  <c r="W38" i="3"/>
  <c r="V38" i="3"/>
  <c r="U38" i="3"/>
  <c r="T38" i="3"/>
  <c r="S38" i="3"/>
  <c r="R38" i="3"/>
  <c r="Q38" i="3"/>
  <c r="P38" i="3"/>
  <c r="O38" i="3"/>
  <c r="N38" i="3"/>
  <c r="M38" i="3"/>
  <c r="L38" i="3"/>
  <c r="K38" i="3"/>
  <c r="J38" i="3"/>
  <c r="I38" i="3"/>
  <c r="H38" i="3"/>
  <c r="G38" i="3"/>
  <c r="AY37" i="3"/>
  <c r="AX37" i="3"/>
  <c r="AW37" i="3"/>
  <c r="AV37" i="3"/>
  <c r="AU37" i="3"/>
  <c r="AT37" i="3"/>
  <c r="AR37" i="3"/>
  <c r="AQ37" i="3"/>
  <c r="AO37" i="3"/>
  <c r="AN37" i="3"/>
  <c r="AM37" i="3"/>
  <c r="AL37" i="3"/>
  <c r="AK37" i="3"/>
  <c r="AI37" i="3"/>
  <c r="AH37" i="3"/>
  <c r="AG37" i="3"/>
  <c r="AF37" i="3"/>
  <c r="AE37" i="3"/>
  <c r="AD37" i="3"/>
  <c r="AC37" i="3"/>
  <c r="AB37" i="3"/>
  <c r="AA37" i="3"/>
  <c r="Z37" i="3"/>
  <c r="Y37" i="3"/>
  <c r="X37" i="3"/>
  <c r="W37" i="3"/>
  <c r="V37" i="3"/>
  <c r="U37" i="3"/>
  <c r="T37" i="3"/>
  <c r="S37" i="3"/>
  <c r="R37" i="3"/>
  <c r="Q37" i="3"/>
  <c r="P37" i="3"/>
  <c r="O37" i="3"/>
  <c r="N37" i="3"/>
  <c r="M37" i="3"/>
  <c r="L37" i="3"/>
  <c r="K37" i="3"/>
  <c r="J37" i="3"/>
  <c r="I37" i="3"/>
  <c r="H37" i="3"/>
  <c r="G37" i="3"/>
  <c r="AY36" i="3"/>
  <c r="AX36" i="3"/>
  <c r="AW36" i="3"/>
  <c r="AV36" i="3"/>
  <c r="AU36" i="3"/>
  <c r="AT36" i="3"/>
  <c r="AR36" i="3"/>
  <c r="AQ36" i="3"/>
  <c r="AO36" i="3"/>
  <c r="AN36" i="3"/>
  <c r="AM36" i="3"/>
  <c r="AL36" i="3"/>
  <c r="AK36" i="3"/>
  <c r="AI36" i="3"/>
  <c r="AH36" i="3"/>
  <c r="AG36" i="3"/>
  <c r="AF36" i="3"/>
  <c r="AE36" i="3"/>
  <c r="AD36" i="3"/>
  <c r="AC36" i="3"/>
  <c r="AB36" i="3"/>
  <c r="AA36" i="3"/>
  <c r="Z36" i="3"/>
  <c r="Y36" i="3"/>
  <c r="X36" i="3"/>
  <c r="W36" i="3"/>
  <c r="V36" i="3"/>
  <c r="U36" i="3"/>
  <c r="T36" i="3"/>
  <c r="S36" i="3"/>
  <c r="R36" i="3"/>
  <c r="Q36" i="3"/>
  <c r="P36" i="3"/>
  <c r="O36" i="3"/>
  <c r="N36" i="3"/>
  <c r="M36" i="3"/>
  <c r="L36" i="3"/>
  <c r="K36" i="3"/>
  <c r="J36" i="3"/>
  <c r="I36" i="3"/>
  <c r="H36" i="3"/>
  <c r="G36" i="3"/>
  <c r="AY35" i="3"/>
  <c r="AX35" i="3"/>
  <c r="AW35" i="3"/>
  <c r="AV35" i="3"/>
  <c r="AU35" i="3"/>
  <c r="AT35" i="3"/>
  <c r="AR35" i="3"/>
  <c r="AQ35" i="3"/>
  <c r="AO35" i="3"/>
  <c r="AN35" i="3"/>
  <c r="AM35" i="3"/>
  <c r="AL35" i="3"/>
  <c r="AK35" i="3"/>
  <c r="AI35" i="3"/>
  <c r="AH35" i="3"/>
  <c r="AG35" i="3"/>
  <c r="AF35" i="3"/>
  <c r="AE35" i="3"/>
  <c r="AD35" i="3"/>
  <c r="AC35" i="3"/>
  <c r="AB35" i="3"/>
  <c r="AA35" i="3"/>
  <c r="Z35" i="3"/>
  <c r="Y35" i="3"/>
  <c r="X35" i="3"/>
  <c r="W35" i="3"/>
  <c r="V35" i="3"/>
  <c r="U35" i="3"/>
  <c r="T35" i="3"/>
  <c r="S35" i="3"/>
  <c r="R35" i="3"/>
  <c r="Q35" i="3"/>
  <c r="P35" i="3"/>
  <c r="O35" i="3"/>
  <c r="N35" i="3"/>
  <c r="M35" i="3"/>
  <c r="L35" i="3"/>
  <c r="K35" i="3"/>
  <c r="J35" i="3"/>
  <c r="I35" i="3"/>
  <c r="H35" i="3"/>
  <c r="G35" i="3"/>
  <c r="AY34" i="3"/>
  <c r="AX34" i="3"/>
  <c r="AW34" i="3"/>
  <c r="AV34" i="3"/>
  <c r="AU34" i="3"/>
  <c r="AT34" i="3"/>
  <c r="AR34" i="3"/>
  <c r="AQ34" i="3"/>
  <c r="AO34" i="3"/>
  <c r="AN34" i="3"/>
  <c r="AM34" i="3"/>
  <c r="AL34" i="3"/>
  <c r="AK34" i="3"/>
  <c r="AI34" i="3"/>
  <c r="AH34" i="3"/>
  <c r="AG34" i="3"/>
  <c r="AF34" i="3"/>
  <c r="AE34" i="3"/>
  <c r="AD34" i="3"/>
  <c r="AC34" i="3"/>
  <c r="AB34" i="3"/>
  <c r="AA34" i="3"/>
  <c r="Z34" i="3"/>
  <c r="Y34" i="3"/>
  <c r="X34" i="3"/>
  <c r="W34" i="3"/>
  <c r="V34" i="3"/>
  <c r="U34" i="3"/>
  <c r="T34" i="3"/>
  <c r="S34" i="3"/>
  <c r="R34" i="3"/>
  <c r="Q34" i="3"/>
  <c r="P34" i="3"/>
  <c r="O34" i="3"/>
  <c r="N34" i="3"/>
  <c r="M34" i="3"/>
  <c r="L34" i="3"/>
  <c r="K34" i="3"/>
  <c r="J34" i="3"/>
  <c r="I34" i="3"/>
  <c r="H34" i="3"/>
  <c r="G34" i="3"/>
  <c r="AY33" i="3"/>
  <c r="AX33" i="3"/>
  <c r="AW33" i="3"/>
  <c r="AV33" i="3"/>
  <c r="AU33" i="3"/>
  <c r="AT33" i="3"/>
  <c r="AR33" i="3"/>
  <c r="AQ33" i="3"/>
  <c r="AO33" i="3"/>
  <c r="AN33" i="3"/>
  <c r="AM33" i="3"/>
  <c r="AL33" i="3"/>
  <c r="AK33" i="3"/>
  <c r="AI33" i="3"/>
  <c r="AH33" i="3"/>
  <c r="AG33" i="3"/>
  <c r="AF33" i="3"/>
  <c r="AE33" i="3"/>
  <c r="AD33" i="3"/>
  <c r="AC33" i="3"/>
  <c r="AB33" i="3"/>
  <c r="AA33" i="3"/>
  <c r="Z33" i="3"/>
  <c r="Y33" i="3"/>
  <c r="X33" i="3"/>
  <c r="W33" i="3"/>
  <c r="V33" i="3"/>
  <c r="U33" i="3"/>
  <c r="T33" i="3"/>
  <c r="S33" i="3"/>
  <c r="R33" i="3"/>
  <c r="Q33" i="3"/>
  <c r="P33" i="3"/>
  <c r="O33" i="3"/>
  <c r="N33" i="3"/>
  <c r="M33" i="3"/>
  <c r="L33" i="3"/>
  <c r="K33" i="3"/>
  <c r="J33" i="3"/>
  <c r="I33" i="3"/>
  <c r="H33" i="3"/>
  <c r="G33" i="3"/>
  <c r="AY32" i="3"/>
  <c r="AX32" i="3"/>
  <c r="AW32" i="3"/>
  <c r="AV32" i="3"/>
  <c r="AU32" i="3"/>
  <c r="AT32" i="3"/>
  <c r="AR32" i="3"/>
  <c r="AQ32" i="3"/>
  <c r="AO32" i="3"/>
  <c r="AN32" i="3"/>
  <c r="AM32" i="3"/>
  <c r="AL32" i="3"/>
  <c r="AK32" i="3"/>
  <c r="AI32" i="3"/>
  <c r="AH32" i="3"/>
  <c r="AG32" i="3"/>
  <c r="AF32" i="3"/>
  <c r="AE32" i="3"/>
  <c r="AD32" i="3"/>
  <c r="AC32" i="3"/>
  <c r="AB32" i="3"/>
  <c r="AA32" i="3"/>
  <c r="Z32" i="3"/>
  <c r="Y32" i="3"/>
  <c r="X32" i="3"/>
  <c r="W32" i="3"/>
  <c r="V32" i="3"/>
  <c r="U32" i="3"/>
  <c r="T32" i="3"/>
  <c r="S32" i="3"/>
  <c r="R32" i="3"/>
  <c r="Q32" i="3"/>
  <c r="P32" i="3"/>
  <c r="O32" i="3"/>
  <c r="N32" i="3"/>
  <c r="M32" i="3"/>
  <c r="L32" i="3"/>
  <c r="K32" i="3"/>
  <c r="J32" i="3"/>
  <c r="I32" i="3"/>
  <c r="H32" i="3"/>
  <c r="G32" i="3"/>
  <c r="AY31" i="3"/>
  <c r="AX31" i="3"/>
  <c r="AW31" i="3"/>
  <c r="AV31" i="3"/>
  <c r="AU31" i="3"/>
  <c r="AT31" i="3"/>
  <c r="AR31" i="3"/>
  <c r="AQ31" i="3"/>
  <c r="AO31" i="3"/>
  <c r="AN31" i="3"/>
  <c r="AM31" i="3"/>
  <c r="AL31" i="3"/>
  <c r="AK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AY30" i="3"/>
  <c r="AX30" i="3"/>
  <c r="AW30" i="3"/>
  <c r="AV30" i="3"/>
  <c r="AU30" i="3"/>
  <c r="AT30" i="3"/>
  <c r="AR30" i="3"/>
  <c r="AQ30" i="3"/>
  <c r="AO30" i="3"/>
  <c r="AN30" i="3"/>
  <c r="AM30" i="3"/>
  <c r="AL30" i="3"/>
  <c r="AK30" i="3"/>
  <c r="AI30" i="3"/>
  <c r="AH30" i="3"/>
  <c r="AG30" i="3"/>
  <c r="AF30" i="3"/>
  <c r="AE30" i="3"/>
  <c r="AD30" i="3"/>
  <c r="AC30" i="3"/>
  <c r="AB30" i="3"/>
  <c r="AA30" i="3"/>
  <c r="Z30" i="3"/>
  <c r="Y30" i="3"/>
  <c r="X30" i="3"/>
  <c r="W30" i="3"/>
  <c r="V30" i="3"/>
  <c r="U30" i="3"/>
  <c r="T30" i="3"/>
  <c r="S30" i="3"/>
  <c r="R30" i="3"/>
  <c r="Q30" i="3"/>
  <c r="P30" i="3"/>
  <c r="O30" i="3"/>
  <c r="N30" i="3"/>
  <c r="M30" i="3"/>
  <c r="L30" i="3"/>
  <c r="K30" i="3"/>
  <c r="J30" i="3"/>
  <c r="I30" i="3"/>
  <c r="H30" i="3"/>
  <c r="G30" i="3"/>
  <c r="AY29" i="3"/>
  <c r="AX29" i="3"/>
  <c r="AW29" i="3"/>
  <c r="AV29" i="3"/>
  <c r="AU29" i="3"/>
  <c r="AT29" i="3"/>
  <c r="AR29" i="3"/>
  <c r="AQ29" i="3"/>
  <c r="AO29" i="3"/>
  <c r="AN29" i="3"/>
  <c r="AM29" i="3"/>
  <c r="AL29" i="3"/>
  <c r="AK29" i="3"/>
  <c r="AI29" i="3"/>
  <c r="AH29" i="3"/>
  <c r="AG29" i="3"/>
  <c r="AF29" i="3"/>
  <c r="AE29" i="3"/>
  <c r="AD29" i="3"/>
  <c r="AC29" i="3"/>
  <c r="AB29" i="3"/>
  <c r="AA29" i="3"/>
  <c r="Z29" i="3"/>
  <c r="Y29" i="3"/>
  <c r="X29" i="3"/>
  <c r="W29" i="3"/>
  <c r="V29" i="3"/>
  <c r="U29" i="3"/>
  <c r="T29" i="3"/>
  <c r="S29" i="3"/>
  <c r="R29" i="3"/>
  <c r="Q29" i="3"/>
  <c r="P29" i="3"/>
  <c r="O29" i="3"/>
  <c r="N29" i="3"/>
  <c r="M29" i="3"/>
  <c r="L29" i="3"/>
  <c r="K29" i="3"/>
  <c r="J29" i="3"/>
  <c r="I29" i="3"/>
  <c r="H29" i="3"/>
  <c r="G29" i="3"/>
  <c r="AY28" i="3"/>
  <c r="AX28" i="3"/>
  <c r="AW28" i="3"/>
  <c r="AV28" i="3"/>
  <c r="AU28" i="3"/>
  <c r="AT28" i="3"/>
  <c r="AR28" i="3"/>
  <c r="AQ28" i="3"/>
  <c r="AO28" i="3"/>
  <c r="AN28" i="3"/>
  <c r="AM28" i="3"/>
  <c r="AL28" i="3"/>
  <c r="AK28" i="3"/>
  <c r="AI28" i="3"/>
  <c r="AH28" i="3"/>
  <c r="AG28" i="3"/>
  <c r="AF28" i="3"/>
  <c r="AE28" i="3"/>
  <c r="AD28" i="3"/>
  <c r="AC28" i="3"/>
  <c r="AB28" i="3"/>
  <c r="AA28" i="3"/>
  <c r="Z28" i="3"/>
  <c r="Y28" i="3"/>
  <c r="X28" i="3"/>
  <c r="W28" i="3"/>
  <c r="V28" i="3"/>
  <c r="U28" i="3"/>
  <c r="T28" i="3"/>
  <c r="S28" i="3"/>
  <c r="R28" i="3"/>
  <c r="Q28" i="3"/>
  <c r="P28" i="3"/>
  <c r="O28" i="3"/>
  <c r="N28" i="3"/>
  <c r="M28" i="3"/>
  <c r="L28" i="3"/>
  <c r="K28" i="3"/>
  <c r="J28" i="3"/>
  <c r="I28" i="3"/>
  <c r="H28" i="3"/>
  <c r="G28" i="3"/>
  <c r="AY27" i="3"/>
  <c r="AX27" i="3"/>
  <c r="AW27" i="3"/>
  <c r="AV27" i="3"/>
  <c r="AU27" i="3"/>
  <c r="AT27" i="3"/>
  <c r="AR27" i="3"/>
  <c r="AQ27" i="3"/>
  <c r="AO27" i="3"/>
  <c r="AN27" i="3"/>
  <c r="AM27" i="3"/>
  <c r="AL27" i="3"/>
  <c r="AK27" i="3"/>
  <c r="AI27" i="3"/>
  <c r="AH27" i="3"/>
  <c r="AG27" i="3"/>
  <c r="AF27" i="3"/>
  <c r="AE27" i="3"/>
  <c r="AD27" i="3"/>
  <c r="AC27" i="3"/>
  <c r="AB27" i="3"/>
  <c r="AA27" i="3"/>
  <c r="Z27" i="3"/>
  <c r="Y27" i="3"/>
  <c r="X27" i="3"/>
  <c r="W27" i="3"/>
  <c r="V27" i="3"/>
  <c r="U27" i="3"/>
  <c r="T27" i="3"/>
  <c r="S27" i="3"/>
  <c r="R27" i="3"/>
  <c r="Q27" i="3"/>
  <c r="P27" i="3"/>
  <c r="O27" i="3"/>
  <c r="N27" i="3"/>
  <c r="M27" i="3"/>
  <c r="L27" i="3"/>
  <c r="K27" i="3"/>
  <c r="J27" i="3"/>
  <c r="I27" i="3"/>
  <c r="H27" i="3"/>
  <c r="G27" i="3"/>
  <c r="AY26" i="3"/>
  <c r="AX26" i="3"/>
  <c r="AW26" i="3"/>
  <c r="AV26" i="3"/>
  <c r="AU26" i="3"/>
  <c r="AT26" i="3"/>
  <c r="AR26" i="3"/>
  <c r="AQ26" i="3"/>
  <c r="AO26" i="3"/>
  <c r="AN26" i="3"/>
  <c r="AM26" i="3"/>
  <c r="AL26" i="3"/>
  <c r="AK26" i="3"/>
  <c r="AI26" i="3"/>
  <c r="AH26" i="3"/>
  <c r="AG26" i="3"/>
  <c r="AF26" i="3"/>
  <c r="AE26" i="3"/>
  <c r="AD26" i="3"/>
  <c r="AC26" i="3"/>
  <c r="AB26" i="3"/>
  <c r="AA26" i="3"/>
  <c r="Z26" i="3"/>
  <c r="Y26" i="3"/>
  <c r="X26" i="3"/>
  <c r="W26" i="3"/>
  <c r="V26" i="3"/>
  <c r="U26" i="3"/>
  <c r="T26" i="3"/>
  <c r="S26" i="3"/>
  <c r="R26" i="3"/>
  <c r="Q26" i="3"/>
  <c r="P26" i="3"/>
  <c r="O26" i="3"/>
  <c r="N26" i="3"/>
  <c r="M26" i="3"/>
  <c r="L26" i="3"/>
  <c r="K26" i="3"/>
  <c r="J26" i="3"/>
  <c r="I26" i="3"/>
  <c r="H26" i="3"/>
  <c r="G26" i="3"/>
  <c r="AY25" i="3"/>
  <c r="AX25" i="3"/>
  <c r="AW25" i="3"/>
  <c r="AV25" i="3"/>
  <c r="AU25" i="3"/>
  <c r="AT25" i="3"/>
  <c r="AR25" i="3"/>
  <c r="AQ25" i="3"/>
  <c r="AO25" i="3"/>
  <c r="AN25" i="3"/>
  <c r="AM25" i="3"/>
  <c r="AL25" i="3"/>
  <c r="AK25" i="3"/>
  <c r="AI25" i="3"/>
  <c r="AH25" i="3"/>
  <c r="AG25" i="3"/>
  <c r="AF25" i="3"/>
  <c r="AE25" i="3"/>
  <c r="AD25" i="3"/>
  <c r="AC25" i="3"/>
  <c r="AB25" i="3"/>
  <c r="AA25" i="3"/>
  <c r="Z25" i="3"/>
  <c r="Y25" i="3"/>
  <c r="X25" i="3"/>
  <c r="W25" i="3"/>
  <c r="V25" i="3"/>
  <c r="U25" i="3"/>
  <c r="T25" i="3"/>
  <c r="S25" i="3"/>
  <c r="R25" i="3"/>
  <c r="Q25" i="3"/>
  <c r="P25" i="3"/>
  <c r="O25" i="3"/>
  <c r="N25" i="3"/>
  <c r="M25" i="3"/>
  <c r="L25" i="3"/>
  <c r="K25" i="3"/>
  <c r="J25" i="3"/>
  <c r="I25" i="3"/>
  <c r="H25" i="3"/>
  <c r="G25" i="3"/>
  <c r="AY24" i="3"/>
  <c r="AX24" i="3"/>
  <c r="AW24" i="3"/>
  <c r="AV24" i="3"/>
  <c r="AU24" i="3"/>
  <c r="AT24" i="3"/>
  <c r="AR24" i="3"/>
  <c r="AQ24" i="3"/>
  <c r="AO24" i="3"/>
  <c r="AN24" i="3"/>
  <c r="AM24" i="3"/>
  <c r="AL24" i="3"/>
  <c r="AK24" i="3"/>
  <c r="AI24" i="3"/>
  <c r="AH24" i="3"/>
  <c r="AG24" i="3"/>
  <c r="AF24" i="3"/>
  <c r="AE24" i="3"/>
  <c r="AD24" i="3"/>
  <c r="AC24" i="3"/>
  <c r="AB24" i="3"/>
  <c r="AA24" i="3"/>
  <c r="Z24" i="3"/>
  <c r="Y24" i="3"/>
  <c r="X24" i="3"/>
  <c r="W24" i="3"/>
  <c r="V24" i="3"/>
  <c r="U24" i="3"/>
  <c r="T24" i="3"/>
  <c r="S24" i="3"/>
  <c r="R24" i="3"/>
  <c r="Q24" i="3"/>
  <c r="P24" i="3"/>
  <c r="O24" i="3"/>
  <c r="N24" i="3"/>
  <c r="M24" i="3"/>
  <c r="L24" i="3"/>
  <c r="K24" i="3"/>
  <c r="J24" i="3"/>
  <c r="I24" i="3"/>
  <c r="H24" i="3"/>
  <c r="G24" i="3"/>
  <c r="AY23" i="3"/>
  <c r="AX23" i="3"/>
  <c r="AW23" i="3"/>
  <c r="AV23" i="3"/>
  <c r="AU23" i="3"/>
  <c r="AT23" i="3"/>
  <c r="AR23" i="3"/>
  <c r="AQ23" i="3"/>
  <c r="AO23" i="3"/>
  <c r="AN23" i="3"/>
  <c r="AM23" i="3"/>
  <c r="AL23" i="3"/>
  <c r="AK23" i="3"/>
  <c r="AI23" i="3"/>
  <c r="AH23" i="3"/>
  <c r="AG23" i="3"/>
  <c r="AF23" i="3"/>
  <c r="AE23" i="3"/>
  <c r="AD23" i="3"/>
  <c r="AC23" i="3"/>
  <c r="AB23" i="3"/>
  <c r="AA23" i="3"/>
  <c r="Z23" i="3"/>
  <c r="Y23" i="3"/>
  <c r="X23" i="3"/>
  <c r="W23" i="3"/>
  <c r="V23" i="3"/>
  <c r="U23" i="3"/>
  <c r="T23" i="3"/>
  <c r="S23" i="3"/>
  <c r="R23" i="3"/>
  <c r="Q23" i="3"/>
  <c r="P23" i="3"/>
  <c r="O23" i="3"/>
  <c r="N23" i="3"/>
  <c r="M23" i="3"/>
  <c r="L23" i="3"/>
  <c r="K23" i="3"/>
  <c r="J23" i="3"/>
  <c r="I23" i="3"/>
  <c r="H23" i="3"/>
  <c r="G23" i="3"/>
  <c r="AY22" i="3"/>
  <c r="AX22" i="3"/>
  <c r="AW22" i="3"/>
  <c r="AV22" i="3"/>
  <c r="AU22" i="3"/>
  <c r="AT22" i="3"/>
  <c r="AR22" i="3"/>
  <c r="AQ22" i="3"/>
  <c r="AO22" i="3"/>
  <c r="AN22" i="3"/>
  <c r="AM22" i="3"/>
  <c r="AL22" i="3"/>
  <c r="AK22" i="3"/>
  <c r="AI22" i="3"/>
  <c r="AH22" i="3"/>
  <c r="AG22" i="3"/>
  <c r="AF22" i="3"/>
  <c r="AE22" i="3"/>
  <c r="AD22" i="3"/>
  <c r="AC22" i="3"/>
  <c r="AB22" i="3"/>
  <c r="AA22" i="3"/>
  <c r="Z22" i="3"/>
  <c r="Y22" i="3"/>
  <c r="X22" i="3"/>
  <c r="W22" i="3"/>
  <c r="V22" i="3"/>
  <c r="U22" i="3"/>
  <c r="T22" i="3"/>
  <c r="S22" i="3"/>
  <c r="R22" i="3"/>
  <c r="Q22" i="3"/>
  <c r="P22" i="3"/>
  <c r="O22" i="3"/>
  <c r="N22" i="3"/>
  <c r="M22" i="3"/>
  <c r="L22" i="3"/>
  <c r="K22" i="3"/>
  <c r="J22" i="3"/>
  <c r="I22" i="3"/>
  <c r="H22" i="3"/>
  <c r="G22" i="3"/>
  <c r="AY21" i="3"/>
  <c r="AX21" i="3"/>
  <c r="AW21" i="3"/>
  <c r="AV21" i="3"/>
  <c r="AU21" i="3"/>
  <c r="AT21" i="3"/>
  <c r="AR21" i="3"/>
  <c r="AQ21" i="3"/>
  <c r="AO21" i="3"/>
  <c r="AN21" i="3"/>
  <c r="AM21" i="3"/>
  <c r="AL21" i="3"/>
  <c r="AK21" i="3"/>
  <c r="AI21" i="3"/>
  <c r="AH21" i="3"/>
  <c r="AG21" i="3"/>
  <c r="AF21" i="3"/>
  <c r="AE21" i="3"/>
  <c r="AD21" i="3"/>
  <c r="AC21" i="3"/>
  <c r="AB21" i="3"/>
  <c r="AA21" i="3"/>
  <c r="Z21" i="3"/>
  <c r="Y21" i="3"/>
  <c r="X21" i="3"/>
  <c r="W21" i="3"/>
  <c r="V21" i="3"/>
  <c r="U21" i="3"/>
  <c r="T21" i="3"/>
  <c r="S21" i="3"/>
  <c r="R21" i="3"/>
  <c r="Q21" i="3"/>
  <c r="P21" i="3"/>
  <c r="O21" i="3"/>
  <c r="N21" i="3"/>
  <c r="M21" i="3"/>
  <c r="L21" i="3"/>
  <c r="K21" i="3"/>
  <c r="J21" i="3"/>
  <c r="I21" i="3"/>
  <c r="H21" i="3"/>
  <c r="G21" i="3"/>
  <c r="AY20" i="3"/>
  <c r="AX20" i="3"/>
  <c r="AW20" i="3"/>
  <c r="AV20" i="3"/>
  <c r="AU20" i="3"/>
  <c r="AT20" i="3"/>
  <c r="AR20" i="3"/>
  <c r="AQ20" i="3"/>
  <c r="AO20" i="3"/>
  <c r="AN20" i="3"/>
  <c r="AM20" i="3"/>
  <c r="AL20" i="3"/>
  <c r="AK20" i="3"/>
  <c r="AI20" i="3"/>
  <c r="AH20" i="3"/>
  <c r="AG20" i="3"/>
  <c r="AF20" i="3"/>
  <c r="AE20" i="3"/>
  <c r="AD20" i="3"/>
  <c r="AC20" i="3"/>
  <c r="AB20" i="3"/>
  <c r="AA20" i="3"/>
  <c r="Z20" i="3"/>
  <c r="Y20" i="3"/>
  <c r="X20" i="3"/>
  <c r="W20" i="3"/>
  <c r="V20" i="3"/>
  <c r="U20" i="3"/>
  <c r="T20" i="3"/>
  <c r="S20" i="3"/>
  <c r="R20" i="3"/>
  <c r="Q20" i="3"/>
  <c r="P20" i="3"/>
  <c r="O20" i="3"/>
  <c r="N20" i="3"/>
  <c r="M20" i="3"/>
  <c r="L20" i="3"/>
  <c r="K20" i="3"/>
  <c r="J20" i="3"/>
  <c r="I20" i="3"/>
  <c r="H20" i="3"/>
  <c r="G20" i="3"/>
  <c r="AY7" i="3"/>
  <c r="AY8" i="3"/>
  <c r="AY9" i="3"/>
  <c r="AY10" i="3"/>
  <c r="AY11" i="3"/>
  <c r="AY12" i="3"/>
  <c r="AY13" i="3"/>
  <c r="AY14" i="3"/>
  <c r="AY15" i="3"/>
  <c r="AY16" i="3"/>
  <c r="AY17" i="3"/>
  <c r="AY18" i="3"/>
  <c r="AY19" i="3"/>
  <c r="AX7" i="3"/>
  <c r="AX8" i="3"/>
  <c r="AX9" i="3"/>
  <c r="AX10" i="3"/>
  <c r="AX11" i="3"/>
  <c r="AX12" i="3"/>
  <c r="AX13" i="3"/>
  <c r="AX14" i="3"/>
  <c r="AX15" i="3"/>
  <c r="AX16" i="3"/>
  <c r="AX17" i="3"/>
  <c r="AX18" i="3"/>
  <c r="AX19" i="3"/>
  <c r="AW7" i="3"/>
  <c r="AW8" i="3"/>
  <c r="AW9" i="3"/>
  <c r="AW10" i="3"/>
  <c r="AW11" i="3"/>
  <c r="AW12" i="3"/>
  <c r="AW13" i="3"/>
  <c r="AW14" i="3"/>
  <c r="AW15" i="3"/>
  <c r="AW16" i="3"/>
  <c r="AW17" i="3"/>
  <c r="AW18" i="3"/>
  <c r="AW19" i="3"/>
  <c r="AV7" i="3"/>
  <c r="AV8" i="3"/>
  <c r="AV9" i="3"/>
  <c r="AV10" i="3"/>
  <c r="AV11" i="3"/>
  <c r="AV12" i="3"/>
  <c r="AV13" i="3"/>
  <c r="AV14" i="3"/>
  <c r="AV15" i="3"/>
  <c r="AV16" i="3"/>
  <c r="AV17" i="3"/>
  <c r="AV18" i="3"/>
  <c r="AV19" i="3"/>
  <c r="AU7" i="3"/>
  <c r="AU8" i="3"/>
  <c r="AU9" i="3"/>
  <c r="AU10" i="3"/>
  <c r="AU11" i="3"/>
  <c r="AU12" i="3"/>
  <c r="AU13" i="3"/>
  <c r="AU14" i="3"/>
  <c r="AU15" i="3"/>
  <c r="AU16" i="3"/>
  <c r="AU17" i="3"/>
  <c r="AU18" i="3"/>
  <c r="AU19" i="3"/>
  <c r="AT7" i="3"/>
  <c r="AT8" i="3"/>
  <c r="AT9" i="3"/>
  <c r="AT10" i="3"/>
  <c r="AT11" i="3"/>
  <c r="AT12" i="3"/>
  <c r="AT13" i="3"/>
  <c r="AT14" i="3"/>
  <c r="AT15" i="3"/>
  <c r="AT16" i="3"/>
  <c r="AT17" i="3"/>
  <c r="AT18" i="3"/>
  <c r="AT19" i="3"/>
  <c r="AR7" i="3"/>
  <c r="AR8" i="3"/>
  <c r="AR9" i="3"/>
  <c r="AR10" i="3"/>
  <c r="AR11" i="3"/>
  <c r="AR12" i="3"/>
  <c r="AR13" i="3"/>
  <c r="AR14" i="3"/>
  <c r="AR15" i="3"/>
  <c r="AR16" i="3"/>
  <c r="AR17" i="3"/>
  <c r="AR18" i="3"/>
  <c r="AR19" i="3"/>
  <c r="AQ7" i="3"/>
  <c r="AQ8" i="3"/>
  <c r="AQ9" i="3"/>
  <c r="AQ10" i="3"/>
  <c r="AQ11" i="3"/>
  <c r="AQ12" i="3"/>
  <c r="AQ13" i="3"/>
  <c r="AQ14" i="3"/>
  <c r="AQ15" i="3"/>
  <c r="AQ16" i="3"/>
  <c r="AQ17" i="3"/>
  <c r="AQ18" i="3"/>
  <c r="AQ19" i="3"/>
  <c r="AO7" i="3"/>
  <c r="AO8" i="3"/>
  <c r="AO9" i="3"/>
  <c r="AO10" i="3"/>
  <c r="AO11" i="3"/>
  <c r="AO12" i="3"/>
  <c r="AO13" i="3"/>
  <c r="AO14" i="3"/>
  <c r="AO15" i="3"/>
  <c r="AO16" i="3"/>
  <c r="AO17" i="3"/>
  <c r="AO18" i="3"/>
  <c r="AO19" i="3"/>
  <c r="AN7" i="3"/>
  <c r="AN8" i="3"/>
  <c r="AN9" i="3"/>
  <c r="AN10" i="3"/>
  <c r="AN11" i="3"/>
  <c r="AN12" i="3"/>
  <c r="AN13" i="3"/>
  <c r="AN14" i="3"/>
  <c r="AN15" i="3"/>
  <c r="AN16" i="3"/>
  <c r="AN17" i="3"/>
  <c r="AN18" i="3"/>
  <c r="AN19" i="3"/>
  <c r="AM7" i="3"/>
  <c r="AM8" i="3"/>
  <c r="AM9" i="3"/>
  <c r="AM10" i="3"/>
  <c r="AM11" i="3"/>
  <c r="AM12" i="3"/>
  <c r="AM13" i="3"/>
  <c r="AM14" i="3"/>
  <c r="AM15" i="3"/>
  <c r="AM16" i="3"/>
  <c r="AM17" i="3"/>
  <c r="AM18" i="3"/>
  <c r="AM19" i="3"/>
  <c r="AL7" i="3"/>
  <c r="AL8" i="3"/>
  <c r="AL9" i="3"/>
  <c r="AL10" i="3"/>
  <c r="AL11" i="3"/>
  <c r="AL12" i="3"/>
  <c r="AL13" i="3"/>
  <c r="AL14" i="3"/>
  <c r="AL15" i="3"/>
  <c r="AL16" i="3"/>
  <c r="AL17" i="3"/>
  <c r="AL18" i="3"/>
  <c r="AL19" i="3"/>
  <c r="AK7" i="3"/>
  <c r="AK8" i="3"/>
  <c r="AK9" i="3"/>
  <c r="AK10" i="3"/>
  <c r="AK11" i="3"/>
  <c r="AK12" i="3"/>
  <c r="AK13" i="3"/>
  <c r="AK14" i="3"/>
  <c r="AK15" i="3"/>
  <c r="AK16" i="3"/>
  <c r="AK17" i="3"/>
  <c r="AK18" i="3"/>
  <c r="AK19" i="3"/>
  <c r="AI7" i="3"/>
  <c r="AI8" i="3"/>
  <c r="AI9" i="3"/>
  <c r="AI10" i="3"/>
  <c r="AI11" i="3"/>
  <c r="AI12" i="3"/>
  <c r="AI13" i="3"/>
  <c r="AI14" i="3"/>
  <c r="AI15" i="3"/>
  <c r="AI16" i="3"/>
  <c r="AI17" i="3"/>
  <c r="AI18" i="3"/>
  <c r="AI19" i="3"/>
  <c r="AH7" i="3"/>
  <c r="AH8" i="3"/>
  <c r="AH9" i="3"/>
  <c r="AH10" i="3"/>
  <c r="AH11" i="3"/>
  <c r="AH12" i="3"/>
  <c r="AH13" i="3"/>
  <c r="AH14" i="3"/>
  <c r="AH15" i="3"/>
  <c r="AH16" i="3"/>
  <c r="AH17" i="3"/>
  <c r="AH18" i="3"/>
  <c r="AH19" i="3"/>
  <c r="AG7" i="3"/>
  <c r="AG8" i="3"/>
  <c r="AG9" i="3"/>
  <c r="AG10" i="3"/>
  <c r="AG11" i="3"/>
  <c r="AG12" i="3"/>
  <c r="AG13" i="3"/>
  <c r="AG14" i="3"/>
  <c r="AG15" i="3"/>
  <c r="AG16" i="3"/>
  <c r="AG17" i="3"/>
  <c r="AG18" i="3"/>
  <c r="AG19" i="3"/>
  <c r="AF7" i="3"/>
  <c r="AF8" i="3"/>
  <c r="AF9" i="3"/>
  <c r="AF10" i="3"/>
  <c r="AF11" i="3"/>
  <c r="AF12" i="3"/>
  <c r="AF13" i="3"/>
  <c r="AF14" i="3"/>
  <c r="AF15" i="3"/>
  <c r="AF16" i="3"/>
  <c r="AF17" i="3"/>
  <c r="AF18" i="3"/>
  <c r="AF19" i="3"/>
  <c r="AE7" i="3"/>
  <c r="AE8" i="3"/>
  <c r="AE9" i="3"/>
  <c r="AE10" i="3"/>
  <c r="AE11" i="3"/>
  <c r="AE12" i="3"/>
  <c r="AE13" i="3"/>
  <c r="AE14" i="3"/>
  <c r="AE15" i="3"/>
  <c r="AE16" i="3"/>
  <c r="AE17" i="3"/>
  <c r="AE18" i="3"/>
  <c r="AE19" i="3"/>
  <c r="AD7" i="3"/>
  <c r="AD8" i="3"/>
  <c r="AD9" i="3"/>
  <c r="AD10" i="3"/>
  <c r="AD11" i="3"/>
  <c r="AD12" i="3"/>
  <c r="AD13" i="3"/>
  <c r="AD14" i="3"/>
  <c r="AD15" i="3"/>
  <c r="AD16" i="3"/>
  <c r="AD17" i="3"/>
  <c r="AD18" i="3"/>
  <c r="AD19" i="3"/>
  <c r="AC7" i="3"/>
  <c r="AC8" i="3"/>
  <c r="AC9" i="3"/>
  <c r="AC10" i="3"/>
  <c r="AC11" i="3"/>
  <c r="AC12" i="3"/>
  <c r="AC13" i="3"/>
  <c r="AC14" i="3"/>
  <c r="AC15" i="3"/>
  <c r="AC16" i="3"/>
  <c r="AC17" i="3"/>
  <c r="AC18" i="3"/>
  <c r="AC19" i="3"/>
  <c r="AB7" i="3"/>
  <c r="AB8" i="3"/>
  <c r="AB9" i="3"/>
  <c r="AB10" i="3"/>
  <c r="AB11" i="3"/>
  <c r="AB12" i="3"/>
  <c r="AB13" i="3"/>
  <c r="AB14" i="3"/>
  <c r="AB15" i="3"/>
  <c r="AB16" i="3"/>
  <c r="AB17" i="3"/>
  <c r="AB18" i="3"/>
  <c r="AB19" i="3"/>
  <c r="AA7" i="3"/>
  <c r="AA8" i="3"/>
  <c r="AA9" i="3"/>
  <c r="AA10" i="3"/>
  <c r="AA11" i="3"/>
  <c r="AA12" i="3"/>
  <c r="AA13" i="3"/>
  <c r="AA14" i="3"/>
  <c r="AA15" i="3"/>
  <c r="AA16" i="3"/>
  <c r="AA17" i="3"/>
  <c r="AA18" i="3"/>
  <c r="AA19" i="3"/>
  <c r="Z7" i="3"/>
  <c r="Z8" i="3"/>
  <c r="Z9" i="3"/>
  <c r="Z10" i="3"/>
  <c r="Z11" i="3"/>
  <c r="Z12" i="3"/>
  <c r="Z13" i="3"/>
  <c r="Z14" i="3"/>
  <c r="Z15" i="3"/>
  <c r="Z16" i="3"/>
  <c r="Z17" i="3"/>
  <c r="Z18" i="3"/>
  <c r="Z19" i="3"/>
  <c r="Y7" i="3"/>
  <c r="Y8" i="3"/>
  <c r="Y9" i="3"/>
  <c r="Y10" i="3"/>
  <c r="Y11" i="3"/>
  <c r="Y12" i="3"/>
  <c r="Y13" i="3"/>
  <c r="Y14" i="3"/>
  <c r="Y15" i="3"/>
  <c r="Y16" i="3"/>
  <c r="Y17" i="3"/>
  <c r="Y18" i="3"/>
  <c r="Y19" i="3"/>
  <c r="X7" i="3"/>
  <c r="X8" i="3"/>
  <c r="X9" i="3"/>
  <c r="X10" i="3"/>
  <c r="X11" i="3"/>
  <c r="X12" i="3"/>
  <c r="X13" i="3"/>
  <c r="X14" i="3"/>
  <c r="X15" i="3"/>
  <c r="X16" i="3"/>
  <c r="X17" i="3"/>
  <c r="X18" i="3"/>
  <c r="X19" i="3"/>
  <c r="W7" i="3"/>
  <c r="W8" i="3"/>
  <c r="W9" i="3"/>
  <c r="W10" i="3"/>
  <c r="W11" i="3"/>
  <c r="W12" i="3"/>
  <c r="W13" i="3"/>
  <c r="W14" i="3"/>
  <c r="W15" i="3"/>
  <c r="W16" i="3"/>
  <c r="W17" i="3"/>
  <c r="W18" i="3"/>
  <c r="W19" i="3"/>
  <c r="V7" i="3"/>
  <c r="V8" i="3"/>
  <c r="V9" i="3"/>
  <c r="V10" i="3"/>
  <c r="V11" i="3"/>
  <c r="V12" i="3"/>
  <c r="V13" i="3"/>
  <c r="V14" i="3"/>
  <c r="V15" i="3"/>
  <c r="V16" i="3"/>
  <c r="V17" i="3"/>
  <c r="V18" i="3"/>
  <c r="V19" i="3"/>
  <c r="U7" i="3"/>
  <c r="U8" i="3"/>
  <c r="U9" i="3"/>
  <c r="U10" i="3"/>
  <c r="U11" i="3"/>
  <c r="U12" i="3"/>
  <c r="U13" i="3"/>
  <c r="U14" i="3"/>
  <c r="U15" i="3"/>
  <c r="U16" i="3"/>
  <c r="U17" i="3"/>
  <c r="U18" i="3"/>
  <c r="U19" i="3"/>
  <c r="T7" i="3"/>
  <c r="T8" i="3"/>
  <c r="T9" i="3"/>
  <c r="T10" i="3"/>
  <c r="T11" i="3"/>
  <c r="T12" i="3"/>
  <c r="T13" i="3"/>
  <c r="T14" i="3"/>
  <c r="T15" i="3"/>
  <c r="T16" i="3"/>
  <c r="T17" i="3"/>
  <c r="T18" i="3"/>
  <c r="T19" i="3"/>
  <c r="S7" i="3"/>
  <c r="S8" i="3"/>
  <c r="S9" i="3"/>
  <c r="S10" i="3"/>
  <c r="S11" i="3"/>
  <c r="S12" i="3"/>
  <c r="S13" i="3"/>
  <c r="S14" i="3"/>
  <c r="S15" i="3"/>
  <c r="S16" i="3"/>
  <c r="S17" i="3"/>
  <c r="S18" i="3"/>
  <c r="S19" i="3"/>
  <c r="R7" i="3"/>
  <c r="R8" i="3"/>
  <c r="R9" i="3"/>
  <c r="R10" i="3"/>
  <c r="R11" i="3"/>
  <c r="R12" i="3"/>
  <c r="R13" i="3"/>
  <c r="R14" i="3"/>
  <c r="R15" i="3"/>
  <c r="R16" i="3"/>
  <c r="R17" i="3"/>
  <c r="R18" i="3"/>
  <c r="R19" i="3"/>
  <c r="Q7" i="3"/>
  <c r="Q8" i="3"/>
  <c r="Q9" i="3"/>
  <c r="Q10" i="3"/>
  <c r="Q11" i="3"/>
  <c r="Q12" i="3"/>
  <c r="Q13" i="3"/>
  <c r="Q14" i="3"/>
  <c r="Q15" i="3"/>
  <c r="Q16" i="3"/>
  <c r="Q17" i="3"/>
  <c r="Q18" i="3"/>
  <c r="Q19" i="3"/>
  <c r="P7" i="3"/>
  <c r="P8" i="3"/>
  <c r="P9" i="3"/>
  <c r="P10" i="3"/>
  <c r="P11" i="3"/>
  <c r="P12" i="3"/>
  <c r="P13" i="3"/>
  <c r="P14" i="3"/>
  <c r="P15" i="3"/>
  <c r="P16" i="3"/>
  <c r="P17" i="3"/>
  <c r="P18" i="3"/>
  <c r="P19" i="3"/>
  <c r="O7" i="3"/>
  <c r="O8" i="3"/>
  <c r="O9" i="3"/>
  <c r="O10" i="3"/>
  <c r="O11" i="3"/>
  <c r="O12" i="3"/>
  <c r="O13" i="3"/>
  <c r="O14" i="3"/>
  <c r="O15" i="3"/>
  <c r="O16" i="3"/>
  <c r="O17" i="3"/>
  <c r="O18" i="3"/>
  <c r="O19" i="3"/>
  <c r="N7" i="3"/>
  <c r="N8" i="3"/>
  <c r="N9" i="3"/>
  <c r="N10" i="3"/>
  <c r="N11" i="3"/>
  <c r="N12" i="3"/>
  <c r="N13" i="3"/>
  <c r="N14" i="3"/>
  <c r="N15" i="3"/>
  <c r="N16" i="3"/>
  <c r="N17" i="3"/>
  <c r="N18" i="3"/>
  <c r="N19" i="3"/>
  <c r="M7" i="3"/>
  <c r="M8" i="3"/>
  <c r="M9" i="3"/>
  <c r="M10" i="3"/>
  <c r="M11" i="3"/>
  <c r="M12" i="3"/>
  <c r="M13" i="3"/>
  <c r="M14" i="3"/>
  <c r="M15" i="3"/>
  <c r="M16" i="3"/>
  <c r="M17" i="3"/>
  <c r="M18" i="3"/>
  <c r="M19" i="3"/>
  <c r="L7" i="3"/>
  <c r="L8" i="3"/>
  <c r="L9" i="3"/>
  <c r="L10" i="3"/>
  <c r="L11" i="3"/>
  <c r="L12" i="3"/>
  <c r="L13" i="3"/>
  <c r="L14" i="3"/>
  <c r="L15" i="3"/>
  <c r="L16" i="3"/>
  <c r="L17" i="3"/>
  <c r="L18" i="3"/>
  <c r="L19" i="3"/>
  <c r="K7" i="3"/>
  <c r="K8" i="3"/>
  <c r="K9" i="3"/>
  <c r="K10" i="3"/>
  <c r="K11" i="3"/>
  <c r="K12" i="3"/>
  <c r="K13" i="3"/>
  <c r="K14" i="3"/>
  <c r="K15" i="3"/>
  <c r="K16" i="3"/>
  <c r="K17" i="3"/>
  <c r="K18" i="3"/>
  <c r="K19" i="3"/>
  <c r="J7" i="3"/>
  <c r="J8" i="3"/>
  <c r="J9" i="3"/>
  <c r="J10" i="3"/>
  <c r="J11" i="3"/>
  <c r="J12" i="3"/>
  <c r="J13" i="3"/>
  <c r="J14" i="3"/>
  <c r="J15" i="3"/>
  <c r="J16" i="3"/>
  <c r="J17" i="3"/>
  <c r="J18" i="3"/>
  <c r="J19" i="3"/>
  <c r="I7" i="3"/>
  <c r="I8" i="3"/>
  <c r="I9" i="3"/>
  <c r="I10" i="3"/>
  <c r="I11" i="3"/>
  <c r="I12" i="3"/>
  <c r="I13" i="3"/>
  <c r="I14" i="3"/>
  <c r="I15" i="3"/>
  <c r="I16" i="3"/>
  <c r="I17" i="3"/>
  <c r="I18" i="3"/>
  <c r="I19" i="3"/>
  <c r="H7" i="3"/>
  <c r="H8" i="3"/>
  <c r="H9" i="3"/>
  <c r="H10" i="3"/>
  <c r="H11" i="3"/>
  <c r="H12" i="3"/>
  <c r="H13" i="3"/>
  <c r="H14" i="3"/>
  <c r="H15" i="3"/>
  <c r="H16" i="3"/>
  <c r="H17" i="3"/>
  <c r="H18" i="3"/>
  <c r="H19" i="3"/>
  <c r="G7" i="3"/>
  <c r="G8" i="3"/>
  <c r="G9" i="3"/>
  <c r="G10" i="3"/>
  <c r="G11" i="3"/>
  <c r="G12" i="3"/>
  <c r="G13" i="3"/>
  <c r="G14" i="3"/>
  <c r="G15" i="3"/>
  <c r="G16" i="3"/>
  <c r="G17" i="3"/>
  <c r="G18" i="3"/>
  <c r="G19" i="3"/>
  <c r="AY6" i="3"/>
  <c r="AX6" i="3"/>
  <c r="AW6" i="3"/>
  <c r="AV6" i="3"/>
  <c r="AU6" i="3"/>
  <c r="AT6" i="3"/>
  <c r="AR6" i="3"/>
  <c r="AQ6" i="3"/>
  <c r="AO6" i="3"/>
  <c r="AN6" i="3"/>
  <c r="AM6" i="3"/>
  <c r="AL6" i="3"/>
  <c r="AK6" i="3"/>
  <c r="AI6" i="3"/>
  <c r="AH6" i="3"/>
  <c r="AG6" i="3"/>
  <c r="AF6" i="3"/>
  <c r="AE6" i="3"/>
  <c r="AD6" i="3"/>
  <c r="AC6" i="3"/>
  <c r="AB6" i="3"/>
  <c r="AA6" i="3"/>
  <c r="Z6" i="3"/>
  <c r="Y6" i="3"/>
  <c r="X6" i="3"/>
  <c r="W6" i="3"/>
  <c r="V6" i="3"/>
  <c r="U6" i="3"/>
  <c r="T6" i="3"/>
  <c r="S6" i="3"/>
  <c r="R6" i="3"/>
  <c r="Q6" i="3"/>
  <c r="P6" i="3"/>
  <c r="O6" i="3"/>
  <c r="N6" i="3"/>
  <c r="M6" i="3"/>
  <c r="L6" i="3"/>
  <c r="K6" i="3"/>
  <c r="J6" i="3"/>
  <c r="I6" i="3"/>
  <c r="H6" i="3"/>
  <c r="G6" i="3"/>
</calcChain>
</file>

<file path=xl/sharedStrings.xml><?xml version="1.0" encoding="utf-8"?>
<sst xmlns="http://schemas.openxmlformats.org/spreadsheetml/2006/main" count="63" uniqueCount="51">
  <si>
    <t>Maddeler</t>
  </si>
  <si>
    <t>No</t>
  </si>
  <si>
    <t>DİĞER</t>
  </si>
  <si>
    <t>KULLANIM AMACI</t>
  </si>
  <si>
    <t>KİMLER KULLANIR</t>
  </si>
  <si>
    <t>PUANLAMA</t>
  </si>
  <si>
    <t>TOPLAM</t>
  </si>
  <si>
    <t xml:space="preserve">DİKKAT EDİLECEK HUSUSLAR; </t>
  </si>
  <si>
    <t>ÖZEL EĞİTİM VE REHBERLİK HİZMETLERİ GENEL MÜDÜRLÜĞÜ</t>
  </si>
  <si>
    <t>S.Ç.11.c</t>
  </si>
  <si>
    <t>Yaşam Pencerem Sonuçları Çizelgesi uygulanmış olan "Yaşam Pencerem" formlarının tüm sınıfa ait sonuçları bir çatı altında toplamak ve rehberlik servisine sunmak için kullanılır.</t>
  </si>
  <si>
    <t>"Yaşam Pencerem" uygulama sonuçları, sonuç çizelgesine kaydedilirken öğrencinin işaretlediği maddelere "1" (Bir), işaretlemediği maddelere "0" (Sıfır) puan verilir. Çizelge doldurulduktan sonra hangi öğrencinin hangi alanlarda desteğe ihtiyacı olduğu görülebilirken, grup tarafından en çok işaretlenen (en çok puana sahip) alanlar da görülerek grubun ihtiyacına yönelik rehberlik faaliyetlerinin düzenlenmesi sağlanır.</t>
  </si>
  <si>
    <t xml:space="preserve">Sınıf/şube rehber öğretmenleri tarafından doldurularak sınıf rehberlik dosyasında saklanır. Bir nüshası rehberlik servisine teslim edilir. </t>
  </si>
  <si>
    <t>E-Okul Listesi</t>
  </si>
  <si>
    <t>Öğrenci Bilgi Formu</t>
  </si>
  <si>
    <t>Sıra No</t>
  </si>
  <si>
    <t>Okul Numarası</t>
  </si>
  <si>
    <t>Şehit/Gazi Çocuğu</t>
  </si>
  <si>
    <t>Olumsuz Akran Çevresi</t>
  </si>
  <si>
    <t>Davranış Problemleri Yaşayan</t>
  </si>
  <si>
    <t>Antisosyal  Davranışlar Gösteren, Arkadaşlık Problemleri Yaşayan</t>
  </si>
  <si>
    <t>Maddi Sıkıntı Yaşayan</t>
  </si>
  <si>
    <t>Sürekli Devamsız Öğrenciler</t>
  </si>
  <si>
    <t>Sokakta Çalışan Öğrenciler</t>
  </si>
  <si>
    <t>Aile İçi Çatışma Yaşayan</t>
  </si>
  <si>
    <t>Diğer</t>
  </si>
  <si>
    <t>S.İ.4.a</t>
  </si>
  <si>
    <t>* Göstergeler satırında yer alan madde numaraları "Yaşam Pencerem" uygulamasına aittir.</t>
  </si>
  <si>
    <t xml:space="preserve">ve
gözlem </t>
  </si>
  <si>
    <t>ve
Özel Eğitim Gereksinimli Öğrenci Listesi, Öğrenci Bilgi Formu</t>
  </si>
  <si>
    <t>ve
Öğrenci Bilgi Formu, Veli Bilgi Formu</t>
  </si>
  <si>
    <t>ve
gözlem</t>
  </si>
  <si>
    <t>Sağlık Problemleri Olan
(Süreğen hastalık, kaynaştırma)</t>
  </si>
  <si>
    <t>Travmatik Yaşantı Geçirmiş
(Yakın birinin kaybı, yangın, sel, deprem, savaş vb.)</t>
  </si>
  <si>
    <t>İhmal/İstismara Maruz Kalıyor
Olma İhtimali Olan</t>
  </si>
  <si>
    <t>Psikolojik Desteğe İhtiyaç
Duyuyor Olma İhtimali Olan</t>
  </si>
  <si>
    <t xml:space="preserve">Yakın Çevresinde
Bağımlı Bireyler Bulunan ya da Kendisinde Bağımlılık
Olabilecek Öğrenciler
(Alkol, sigara, madde, teknoloji vb.) </t>
  </si>
  <si>
    <t>Anne ya da Babasının
En Az Birinden Ayrı Yaşayan Öğrenciler</t>
  </si>
  <si>
    <t>Özel Yetenekli
Olma İhtimali Olan</t>
  </si>
  <si>
    <t>Danışmanlık Ve Eğitim Tedbir
Kararı Olan Öğrenciler</t>
  </si>
  <si>
    <t>Anne ya da Babası
Okuma Yazma Bilmeyen</t>
  </si>
  <si>
    <t>Okula karşı olumsuz
tutuma sahip olan
ya da çevresinde bu tutumu
gösteren birey</t>
  </si>
  <si>
    <t>Akademik Başarısı
Düşük Öğrenciler</t>
  </si>
  <si>
    <t>Aile bireylerinde
süreğen hastalığı olan öğrenci</t>
  </si>
  <si>
    <t>Adı</t>
  </si>
  <si>
    <t>Soyadı</t>
  </si>
  <si>
    <r>
      <t>Göstergeleri</t>
    </r>
    <r>
      <rPr>
        <sz val="14"/>
        <color theme="1"/>
        <rFont val="Times New Roman"/>
        <family val="1"/>
        <charset val="162"/>
      </rPr>
      <t>→</t>
    </r>
  </si>
  <si>
    <r>
      <t xml:space="preserve">Öğrencinin Adı Soyadı
</t>
    </r>
    <r>
      <rPr>
        <sz val="28"/>
        <color theme="1"/>
        <rFont val="Times New Roman"/>
        <family val="1"/>
        <charset val="162"/>
      </rPr>
      <t>↓</t>
    </r>
    <r>
      <rPr>
        <sz val="11"/>
        <color theme="1"/>
        <rFont val="Times New Roman"/>
        <family val="1"/>
        <charset val="162"/>
      </rPr>
      <t xml:space="preserve">
 </t>
    </r>
  </si>
  <si>
    <t>Sınıf Rehber Öğrt.</t>
  </si>
  <si>
    <t xml:space="preserve">                                                                                                                                                                                                                                                                                       Tarih :25/10/2019</t>
  </si>
  <si>
    <t xml:space="preserve">             Tarih: 25/10/2019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</si>
</sst>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T_L_-;\-* #,##0.00\ _T_L_-;_-* &quot;-&quot;??\ _T_L_-;_-@_-"/>
  </numFmts>
  <fonts count="33">
    <font>
      <sz val="11"/>
      <color theme="1"/>
      <name val="Calibri"/>
      <family val="2"/>
      <scheme val="minor"/>
    </font>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b/>
      <sz val="12"/>
      <color theme="1"/>
      <name val="Times New Roman"/>
      <family val="1"/>
      <charset val="162"/>
    </font>
    <font>
      <sz val="12"/>
      <color theme="1"/>
      <name val="Times New Roman"/>
      <family val="1"/>
      <charset val="162"/>
    </font>
    <font>
      <b/>
      <sz val="11"/>
      <color theme="1"/>
      <name val="Times New Roman"/>
      <family val="1"/>
      <charset val="162"/>
    </font>
    <font>
      <sz val="10"/>
      <name val="Arial"/>
      <family val="2"/>
      <charset val="162"/>
    </font>
    <font>
      <sz val="10"/>
      <color indexed="8"/>
      <name val="ARIAL"/>
      <charset val="1"/>
    </font>
    <font>
      <sz val="10"/>
      <name val="Arial Tur"/>
      <charset val="162"/>
    </font>
    <font>
      <sz val="11"/>
      <color indexed="8"/>
      <name val="Calibri"/>
      <family val="2"/>
      <charset val="162"/>
    </font>
    <font>
      <b/>
      <sz val="14"/>
      <name val="Arial"/>
      <family val="2"/>
      <charset val="162"/>
    </font>
    <font>
      <b/>
      <sz val="11"/>
      <name val="Arial"/>
      <family val="2"/>
      <charset val="162"/>
    </font>
    <font>
      <b/>
      <sz val="12"/>
      <name val="Arial Narrow"/>
      <family val="2"/>
      <charset val="162"/>
    </font>
    <font>
      <sz val="12"/>
      <name val="Arial Narrow"/>
      <family val="2"/>
      <charset val="162"/>
    </font>
    <font>
      <b/>
      <sz val="14"/>
      <color theme="9" tint="-0.499984740745262"/>
      <name val="Arial Narrow"/>
      <family val="2"/>
      <charset val="162"/>
    </font>
    <font>
      <b/>
      <sz val="20"/>
      <color theme="9" tint="-0.499984740745262"/>
      <name val="Arial Narrow"/>
      <family val="2"/>
      <charset val="162"/>
    </font>
    <font>
      <b/>
      <sz val="10"/>
      <color rgb="FF884106"/>
      <name val="Times New Roman"/>
      <family val="1"/>
      <charset val="162"/>
    </font>
    <font>
      <b/>
      <sz val="11"/>
      <color rgb="FF884106"/>
      <name val="Times New Roman"/>
      <family val="1"/>
      <charset val="162"/>
    </font>
    <font>
      <sz val="11"/>
      <name val="Arial"/>
      <family val="2"/>
      <charset val="162"/>
    </font>
    <font>
      <sz val="11"/>
      <color theme="1"/>
      <name val="Times New Roman"/>
      <family val="1"/>
      <charset val="162"/>
    </font>
    <font>
      <sz val="8"/>
      <color theme="1"/>
      <name val="Times New Roman"/>
      <family val="1"/>
      <charset val="162"/>
    </font>
    <font>
      <b/>
      <sz val="14"/>
      <color rgb="FF884106"/>
      <name val="Times New Roman"/>
      <family val="1"/>
      <charset val="162"/>
    </font>
    <font>
      <sz val="10"/>
      <color theme="1"/>
      <name val="Times New Roman"/>
      <family val="1"/>
      <charset val="162"/>
    </font>
    <font>
      <b/>
      <sz val="11"/>
      <name val="Times New Roman"/>
      <family val="1"/>
      <charset val="162"/>
    </font>
    <font>
      <sz val="14"/>
      <color theme="1"/>
      <name val="Times New Roman"/>
      <family val="1"/>
      <charset val="162"/>
    </font>
    <font>
      <b/>
      <sz val="9"/>
      <name val="Times New Roman"/>
      <family val="1"/>
      <charset val="162"/>
    </font>
    <font>
      <b/>
      <sz val="8"/>
      <name val="Times New Roman"/>
      <family val="1"/>
      <charset val="162"/>
    </font>
    <font>
      <sz val="28"/>
      <color theme="1"/>
      <name val="Times New Roman"/>
      <family val="1"/>
      <charset val="162"/>
    </font>
    <font>
      <sz val="11"/>
      <name val="Times New Roman"/>
      <family val="1"/>
      <charset val="162"/>
    </font>
    <font>
      <sz val="9"/>
      <color indexed="8"/>
      <name val="ARIAL"/>
      <charset val="1"/>
    </font>
    <font>
      <b/>
      <sz val="16"/>
      <color theme="1"/>
      <name val="Calibri"/>
      <family val="2"/>
      <charset val="162"/>
      <scheme val="minor"/>
    </font>
  </fonts>
  <fills count="9">
    <fill>
      <patternFill patternType="none"/>
    </fill>
    <fill>
      <patternFill patternType="gray125"/>
    </fill>
    <fill>
      <patternFill patternType="solid">
        <fgColor theme="9" tint="0.79998168889431442"/>
        <bgColor indexed="64"/>
      </patternFill>
    </fill>
    <fill>
      <patternFill patternType="solid">
        <fgColor theme="9" tint="-0.499984740745262"/>
        <bgColor indexed="64"/>
      </patternFill>
    </fill>
    <fill>
      <patternFill patternType="solid">
        <fgColor rgb="FFF79443"/>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rgb="FF884106"/>
      </left>
      <right/>
      <top/>
      <bottom/>
      <diagonal/>
    </border>
    <border>
      <left style="medium">
        <color rgb="FF884106"/>
      </left>
      <right style="medium">
        <color rgb="FF884106"/>
      </right>
      <top/>
      <bottom style="medium">
        <color rgb="FF884106"/>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9" tint="-0.499984740745262"/>
      </left>
      <right style="thin">
        <color theme="9" tint="-0.499984740745262"/>
      </right>
      <top style="medium">
        <color theme="9" tint="-0.499984740745262"/>
      </top>
      <bottom/>
      <diagonal/>
    </border>
    <border>
      <left style="medium">
        <color theme="9" tint="-0.499984740745262"/>
      </left>
      <right style="medium">
        <color theme="9" tint="-0.499984740745262"/>
      </right>
      <top style="medium">
        <color theme="9" tint="-0.499984740745262"/>
      </top>
      <bottom/>
      <diagonal/>
    </border>
    <border>
      <left style="thin">
        <color theme="9" tint="-0.499984740745262"/>
      </left>
      <right/>
      <top style="medium">
        <color theme="9" tint="-0.499984740745262"/>
      </top>
      <bottom/>
      <diagonal/>
    </border>
    <border>
      <left style="medium">
        <color theme="9" tint="-0.499984740745262"/>
      </left>
      <right/>
      <top style="medium">
        <color theme="9" tint="-0.499984740745262"/>
      </top>
      <bottom/>
      <diagonal/>
    </border>
    <border>
      <left style="medium">
        <color theme="9" tint="-0.499984740745262"/>
      </left>
      <right/>
      <top/>
      <bottom style="medium">
        <color theme="9" tint="-0.499984740745262"/>
      </bottom>
      <diagonal/>
    </border>
    <border>
      <left/>
      <right/>
      <top style="medium">
        <color theme="9" tint="-0.499984740745262"/>
      </top>
      <bottom/>
      <diagonal/>
    </border>
    <border>
      <left/>
      <right/>
      <top/>
      <bottom style="medium">
        <color theme="9" tint="-0.499984740745262"/>
      </bottom>
      <diagonal/>
    </border>
    <border>
      <left style="medium">
        <color theme="9" tint="-0.499984740745262"/>
      </left>
      <right style="medium">
        <color theme="9" tint="-0.499984740745262"/>
      </right>
      <top/>
      <bottom/>
      <diagonal/>
    </border>
    <border>
      <left/>
      <right style="thin">
        <color theme="9" tint="-0.499984740745262"/>
      </right>
      <top style="medium">
        <color theme="9" tint="-0.499984740745262"/>
      </top>
      <bottom/>
      <diagonal/>
    </border>
    <border>
      <left style="thin">
        <color theme="9" tint="-0.499984740745262"/>
      </left>
      <right style="medium">
        <color theme="9" tint="-0.499984740745262"/>
      </right>
      <top style="medium">
        <color theme="9" tint="-0.499984740745262"/>
      </top>
      <bottom/>
      <diagonal/>
    </border>
    <border>
      <left style="thin">
        <color theme="9" tint="-0.499984740745262"/>
      </left>
      <right style="thin">
        <color theme="9" tint="-0.499984740745262"/>
      </right>
      <top/>
      <bottom style="medium">
        <color theme="9" tint="-0.499984740745262"/>
      </bottom>
      <diagonal/>
    </border>
    <border>
      <left style="thin">
        <color theme="9" tint="-0.499984740745262"/>
      </left>
      <right/>
      <top/>
      <bottom style="medium">
        <color theme="9" tint="-0.499984740745262"/>
      </bottom>
      <diagonal/>
    </border>
    <border>
      <left/>
      <right style="thin">
        <color theme="9" tint="-0.499984740745262"/>
      </right>
      <top/>
      <bottom style="medium">
        <color theme="9" tint="-0.499984740745262"/>
      </bottom>
      <diagonal/>
    </border>
    <border>
      <left style="thin">
        <color theme="9" tint="-0.499984740745262"/>
      </left>
      <right style="medium">
        <color theme="9" tint="-0.499984740745262"/>
      </right>
      <top/>
      <bottom style="medium">
        <color theme="9"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auto="1"/>
      </top>
      <bottom/>
      <diagonal/>
    </border>
    <border>
      <left/>
      <right style="thin">
        <color auto="1"/>
      </right>
      <top style="thin">
        <color auto="1"/>
      </top>
      <bottom style="thin">
        <color auto="1"/>
      </bottom>
      <diagonal/>
    </border>
    <border>
      <left style="medium">
        <color rgb="FF884106"/>
      </left>
      <right/>
      <top/>
      <bottom style="medium">
        <color rgb="FF884106"/>
      </bottom>
      <diagonal/>
    </border>
    <border>
      <left style="medium">
        <color rgb="FF884106"/>
      </left>
      <right style="medium">
        <color rgb="FF884106"/>
      </right>
      <top/>
      <bottom/>
      <diagonal/>
    </border>
    <border>
      <left style="thin">
        <color auto="1"/>
      </left>
      <right/>
      <top style="thin">
        <color auto="1"/>
      </top>
      <bottom style="thin">
        <color auto="1"/>
      </bottom>
      <diagonal/>
    </border>
    <border>
      <left style="medium">
        <color theme="9" tint="-0.499984740745262"/>
      </left>
      <right/>
      <top style="medium">
        <color theme="9" tint="-0.499984740745262"/>
      </top>
      <bottom style="medium">
        <color indexed="64"/>
      </bottom>
      <diagonal/>
    </border>
    <border>
      <left/>
      <right style="thin">
        <color theme="9" tint="-0.499984740745262"/>
      </right>
      <top style="medium">
        <color theme="9" tint="-0.499984740745262"/>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9">
    <xf numFmtId="0" fontId="0" fillId="0" borderId="0"/>
    <xf numFmtId="0" fontId="8" fillId="0" borderId="0"/>
    <xf numFmtId="0" fontId="8" fillId="0" borderId="0"/>
    <xf numFmtId="0" fontId="2" fillId="0" borderId="0"/>
    <xf numFmtId="0" fontId="2" fillId="0" borderId="0"/>
    <xf numFmtId="0" fontId="8" fillId="0" borderId="0"/>
    <xf numFmtId="0" fontId="2" fillId="0" borderId="0"/>
    <xf numFmtId="0" fontId="2" fillId="0" borderId="0"/>
    <xf numFmtId="0" fontId="2" fillId="0" borderId="0"/>
    <xf numFmtId="0" fontId="9" fillId="0" borderId="0">
      <alignment vertical="top"/>
    </xf>
    <xf numFmtId="0" fontId="2" fillId="0" borderId="0"/>
    <xf numFmtId="0" fontId="4" fillId="0" borderId="0"/>
    <xf numFmtId="0" fontId="2" fillId="0" borderId="0"/>
    <xf numFmtId="0" fontId="4" fillId="0" borderId="0"/>
    <xf numFmtId="0" fontId="10" fillId="0" borderId="0"/>
    <xf numFmtId="0" fontId="2" fillId="0" borderId="0"/>
    <xf numFmtId="0" fontId="2" fillId="0" borderId="0"/>
    <xf numFmtId="0" fontId="2" fillId="0" borderId="0"/>
    <xf numFmtId="0" fontId="10" fillId="0" borderId="0"/>
    <xf numFmtId="0" fontId="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64" fontId="11" fillId="0" borderId="0" applyFont="0" applyFill="0" applyBorder="0" applyAlignment="0" applyProtection="0"/>
    <xf numFmtId="0" fontId="1" fillId="0" borderId="0"/>
  </cellStyleXfs>
  <cellXfs count="101">
    <xf numFmtId="0" fontId="0" fillId="0" borderId="0" xfId="0"/>
    <xf numFmtId="0" fontId="6" fillId="0" borderId="0" xfId="0" applyFont="1" applyAlignment="1">
      <alignment horizontal="center" vertical="center"/>
    </xf>
    <xf numFmtId="0" fontId="5" fillId="0" borderId="0" xfId="0" applyFont="1" applyAlignment="1">
      <alignment horizontal="center" vertical="center"/>
    </xf>
    <xf numFmtId="0" fontId="0" fillId="0" borderId="1" xfId="0" applyBorder="1"/>
    <xf numFmtId="0" fontId="3" fillId="0" borderId="0" xfId="0" applyFont="1" applyAlignment="1"/>
    <xf numFmtId="0" fontId="0" fillId="0" borderId="0" xfId="0" applyAlignment="1">
      <alignment horizontal="left" vertical="center" wrapText="1"/>
    </xf>
    <xf numFmtId="0" fontId="0" fillId="2" borderId="0" xfId="0" applyFill="1"/>
    <xf numFmtId="0" fontId="13" fillId="4" borderId="3" xfId="0" applyFont="1" applyFill="1" applyBorder="1" applyAlignment="1">
      <alignment horizontal="center" vertical="center" wrapText="1"/>
    </xf>
    <xf numFmtId="0" fontId="0" fillId="5" borderId="1" xfId="0" applyFill="1" applyBorder="1"/>
    <xf numFmtId="0" fontId="4" fillId="2" borderId="0" xfId="13" applyFill="1"/>
    <xf numFmtId="0" fontId="4" fillId="6" borderId="0" xfId="13" applyFill="1"/>
    <xf numFmtId="0" fontId="4" fillId="0" borderId="0" xfId="13"/>
    <xf numFmtId="0" fontId="14" fillId="6" borderId="0" xfId="13" applyFont="1" applyFill="1"/>
    <xf numFmtId="0" fontId="15" fillId="6" borderId="0" xfId="13" applyFont="1" applyFill="1"/>
    <xf numFmtId="0" fontId="16" fillId="2" borderId="0" xfId="13" applyFont="1" applyFill="1" applyBorder="1" applyAlignment="1">
      <alignment horizontal="center" vertical="top" textRotation="90"/>
    </xf>
    <xf numFmtId="0" fontId="17" fillId="2" borderId="0" xfId="13" applyFont="1" applyFill="1" applyBorder="1" applyAlignment="1">
      <alignment horizontal="right" vertical="center" textRotation="90"/>
    </xf>
    <xf numFmtId="0" fontId="0" fillId="0" borderId="0" xfId="0" applyAlignment="1">
      <alignment vertical="center" wrapText="1"/>
    </xf>
    <xf numFmtId="0" fontId="0" fillId="0" borderId="0" xfId="0" applyAlignment="1">
      <alignment vertical="top" wrapText="1"/>
    </xf>
    <xf numFmtId="0" fontId="20" fillId="2" borderId="0" xfId="13" applyFont="1" applyFill="1"/>
    <xf numFmtId="0" fontId="4" fillId="0" borderId="0" xfId="11"/>
    <xf numFmtId="0" fontId="4" fillId="0" borderId="0" xfId="11" applyAlignment="1">
      <alignment horizontal="center" vertical="center"/>
    </xf>
    <xf numFmtId="0" fontId="22" fillId="0" borderId="1" xfId="11" applyFont="1" applyBorder="1" applyAlignment="1">
      <alignment horizontal="center" vertical="center" wrapText="1"/>
    </xf>
    <xf numFmtId="0" fontId="23" fillId="2" borderId="0" xfId="28" applyFont="1" applyFill="1" applyBorder="1" applyAlignment="1">
      <alignment vertical="center"/>
    </xf>
    <xf numFmtId="0" fontId="21" fillId="8" borderId="6" xfId="11" applyFont="1" applyFill="1" applyBorder="1" applyAlignment="1">
      <alignment horizontal="center" vertical="center" textRotation="90" wrapText="1"/>
    </xf>
    <xf numFmtId="0" fontId="21" fillId="8" borderId="15" xfId="11" applyFont="1" applyFill="1" applyBorder="1" applyAlignment="1">
      <alignment horizontal="center" vertical="center" textRotation="90" wrapText="1"/>
    </xf>
    <xf numFmtId="0" fontId="22" fillId="0" borderId="21" xfId="11" applyFont="1" applyBorder="1" applyAlignment="1">
      <alignment horizontal="center" vertical="center" wrapText="1"/>
    </xf>
    <xf numFmtId="0" fontId="5" fillId="0" borderId="0" xfId="0" applyFont="1" applyAlignment="1">
      <alignment horizontal="center" vertical="center"/>
    </xf>
    <xf numFmtId="0" fontId="0" fillId="0" borderId="24" xfId="0" applyBorder="1"/>
    <xf numFmtId="0" fontId="13" fillId="4" borderId="25" xfId="0" applyFont="1" applyFill="1" applyBorder="1" applyAlignment="1">
      <alignment horizontal="center" vertical="center" wrapText="1"/>
    </xf>
    <xf numFmtId="0" fontId="13" fillId="4" borderId="26" xfId="0" applyFont="1" applyFill="1" applyBorder="1" applyAlignment="1">
      <alignment horizontal="center" vertical="center" wrapText="1"/>
    </xf>
    <xf numFmtId="1" fontId="9" fillId="0" borderId="1" xfId="0" applyNumberFormat="1" applyFont="1" applyBorder="1" applyAlignment="1">
      <alignment vertical="top"/>
    </xf>
    <xf numFmtId="0" fontId="9" fillId="0" borderId="27" xfId="0" applyFont="1" applyBorder="1" applyAlignment="1">
      <alignment vertical="top"/>
    </xf>
    <xf numFmtId="0" fontId="9" fillId="0" borderId="24" xfId="0" applyFont="1" applyBorder="1" applyAlignment="1">
      <alignment vertical="top"/>
    </xf>
    <xf numFmtId="0" fontId="13" fillId="4" borderId="26" xfId="0" applyFont="1" applyFill="1" applyBorder="1" applyAlignment="1">
      <alignment horizontal="left" vertical="center" wrapText="1"/>
    </xf>
    <xf numFmtId="0" fontId="25" fillId="7" borderId="6" xfId="13" applyFont="1" applyFill="1" applyBorder="1" applyAlignment="1">
      <alignment horizontal="center" vertical="center" wrapText="1"/>
    </xf>
    <xf numFmtId="0" fontId="25" fillId="7" borderId="8" xfId="13" applyFont="1" applyFill="1" applyBorder="1" applyAlignment="1">
      <alignment horizontal="center" vertical="center" wrapText="1"/>
    </xf>
    <xf numFmtId="0" fontId="25" fillId="7" borderId="14" xfId="13" applyFont="1" applyFill="1" applyBorder="1" applyAlignment="1">
      <alignment horizontal="center" vertical="center" wrapText="1"/>
    </xf>
    <xf numFmtId="0" fontId="25" fillId="7" borderId="11" xfId="13" applyFont="1" applyFill="1" applyBorder="1" applyAlignment="1">
      <alignment horizontal="center" vertical="center" wrapText="1"/>
    </xf>
    <xf numFmtId="0" fontId="25" fillId="7" borderId="15" xfId="13" applyFont="1" applyFill="1" applyBorder="1" applyAlignment="1">
      <alignment horizontal="center" vertical="center" wrapText="1"/>
    </xf>
    <xf numFmtId="0" fontId="25" fillId="7" borderId="16" xfId="13" applyFont="1" applyFill="1" applyBorder="1" applyAlignment="1">
      <alignment horizontal="center" vertical="top" wrapText="1"/>
    </xf>
    <xf numFmtId="0" fontId="27" fillId="7" borderId="16" xfId="13" applyFont="1" applyFill="1" applyBorder="1" applyAlignment="1">
      <alignment horizontal="center" vertical="top" wrapText="1"/>
    </xf>
    <xf numFmtId="0" fontId="28" fillId="7" borderId="16" xfId="13" applyFont="1" applyFill="1" applyBorder="1" applyAlignment="1">
      <alignment horizontal="center" vertical="top" wrapText="1"/>
    </xf>
    <xf numFmtId="0" fontId="25" fillId="7" borderId="19" xfId="13" applyFont="1" applyFill="1" applyBorder="1" applyAlignment="1">
      <alignment horizontal="center" vertical="top" wrapText="1"/>
    </xf>
    <xf numFmtId="0" fontId="7" fillId="6" borderId="20" xfId="11" applyFont="1" applyFill="1" applyBorder="1" applyAlignment="1">
      <alignment horizontal="center" vertical="center"/>
    </xf>
    <xf numFmtId="0" fontId="21" fillId="0" borderId="21" xfId="11" applyFont="1" applyBorder="1"/>
    <xf numFmtId="0" fontId="21" fillId="0" borderId="21" xfId="11" applyFont="1" applyBorder="1" applyAlignment="1">
      <alignment horizontal="center" vertical="center"/>
    </xf>
    <xf numFmtId="0" fontId="21" fillId="0" borderId="22" xfId="11" applyFont="1" applyBorder="1"/>
    <xf numFmtId="0" fontId="7" fillId="6" borderId="4" xfId="11" applyFont="1" applyFill="1" applyBorder="1" applyAlignment="1">
      <alignment horizontal="center" vertical="center"/>
    </xf>
    <xf numFmtId="0" fontId="21" fillId="0" borderId="1" xfId="11" applyFont="1" applyBorder="1"/>
    <xf numFmtId="0" fontId="21" fillId="0" borderId="1" xfId="11" applyFont="1" applyBorder="1" applyAlignment="1">
      <alignment horizontal="center" vertical="center"/>
    </xf>
    <xf numFmtId="0" fontId="21" fillId="0" borderId="5" xfId="11" applyFont="1" applyBorder="1"/>
    <xf numFmtId="0" fontId="21" fillId="0" borderId="0" xfId="11" applyFont="1" applyAlignment="1">
      <alignment horizontal="center" vertical="center"/>
    </xf>
    <xf numFmtId="0" fontId="21" fillId="0" borderId="0" xfId="11" applyFont="1"/>
    <xf numFmtId="0" fontId="30" fillId="2" borderId="0" xfId="13" applyFont="1" applyFill="1"/>
    <xf numFmtId="0" fontId="25" fillId="4" borderId="7" xfId="13" applyFont="1" applyFill="1" applyBorder="1" applyAlignment="1">
      <alignment vertical="center" textRotation="90" wrapText="1"/>
    </xf>
    <xf numFmtId="0" fontId="25" fillId="4" borderId="13" xfId="13" applyFont="1" applyFill="1" applyBorder="1" applyAlignment="1">
      <alignment vertical="center" textRotation="90" wrapText="1"/>
    </xf>
    <xf numFmtId="0" fontId="21" fillId="0" borderId="30" xfId="11" applyFont="1" applyBorder="1" applyAlignment="1">
      <alignment horizontal="left"/>
    </xf>
    <xf numFmtId="0" fontId="21" fillId="0" borderId="27" xfId="11" applyFont="1" applyBorder="1" applyAlignment="1">
      <alignment horizontal="left"/>
    </xf>
    <xf numFmtId="0" fontId="24" fillId="0" borderId="27" xfId="11" applyFont="1" applyBorder="1" applyAlignment="1">
      <alignment horizontal="left"/>
    </xf>
    <xf numFmtId="0" fontId="21" fillId="0" borderId="31" xfId="11" applyFont="1" applyBorder="1" applyAlignment="1">
      <alignment horizontal="left" vertical="center"/>
    </xf>
    <xf numFmtId="0" fontId="20" fillId="2" borderId="0" xfId="13" applyFont="1" applyFill="1" applyAlignment="1">
      <alignment horizontal="center"/>
    </xf>
    <xf numFmtId="0" fontId="4" fillId="0" borderId="0" xfId="11" applyAlignment="1">
      <alignment horizontal="center"/>
    </xf>
    <xf numFmtId="1" fontId="21" fillId="0" borderId="21" xfId="11" applyNumberFormat="1" applyFont="1" applyBorder="1" applyAlignment="1">
      <alignment horizontal="center"/>
    </xf>
    <xf numFmtId="0" fontId="21" fillId="0" borderId="0" xfId="11" applyFont="1" applyAlignment="1">
      <alignment horizontal="center"/>
    </xf>
    <xf numFmtId="0" fontId="30" fillId="2" borderId="0" xfId="13" applyFont="1" applyFill="1" applyAlignment="1">
      <alignment horizontal="center"/>
    </xf>
    <xf numFmtId="1" fontId="21" fillId="0" borderId="1" xfId="11" applyNumberFormat="1" applyFont="1" applyBorder="1" applyAlignment="1">
      <alignment horizontal="center"/>
    </xf>
    <xf numFmtId="0" fontId="31" fillId="0" borderId="24" xfId="0" applyFont="1" applyBorder="1" applyAlignment="1">
      <alignment vertical="top"/>
    </xf>
    <xf numFmtId="0" fontId="17" fillId="2" borderId="0" xfId="28" applyFont="1" applyFill="1" applyBorder="1" applyAlignment="1">
      <alignment textRotation="90"/>
    </xf>
    <xf numFmtId="0" fontId="32" fillId="0" borderId="0" xfId="11" applyFont="1" applyAlignment="1">
      <alignment horizontal="center"/>
    </xf>
    <xf numFmtId="0" fontId="26" fillId="0" borderId="0" xfId="11" applyFont="1" applyAlignment="1"/>
    <xf numFmtId="0" fontId="17" fillId="2" borderId="0" xfId="0" applyFont="1" applyFill="1" applyBorder="1" applyAlignment="1">
      <alignment horizontal="center" vertical="center" textRotation="90"/>
    </xf>
    <xf numFmtId="0" fontId="17" fillId="2" borderId="0" xfId="28" applyFont="1" applyFill="1" applyBorder="1" applyAlignment="1">
      <alignment horizontal="center" textRotation="90"/>
    </xf>
    <xf numFmtId="0" fontId="26" fillId="0" borderId="0" xfId="11" applyFont="1" applyAlignment="1">
      <alignment horizontal="center"/>
    </xf>
    <xf numFmtId="0" fontId="17" fillId="2" borderId="0" xfId="0" applyFont="1" applyFill="1" applyBorder="1" applyAlignment="1">
      <alignment horizontal="center" vertical="center" textRotation="90"/>
    </xf>
    <xf numFmtId="0" fontId="19" fillId="2" borderId="0" xfId="0" applyFont="1" applyFill="1" applyBorder="1" applyAlignment="1">
      <alignment horizontal="center" vertical="center"/>
    </xf>
    <xf numFmtId="0" fontId="7" fillId="5" borderId="1" xfId="0" applyFont="1" applyFill="1" applyBorder="1" applyAlignment="1">
      <alignment horizontal="right"/>
    </xf>
    <xf numFmtId="0" fontId="0" fillId="5" borderId="1" xfId="0" applyFill="1" applyBorder="1" applyAlignment="1">
      <alignment horizontal="right"/>
    </xf>
    <xf numFmtId="0" fontId="5" fillId="0" borderId="0" xfId="0" applyFont="1" applyAlignment="1">
      <alignment horizontal="center" vertical="center"/>
    </xf>
    <xf numFmtId="0" fontId="12" fillId="3" borderId="2" xfId="0" applyFont="1" applyFill="1" applyBorder="1" applyAlignment="1">
      <alignment horizontal="center" vertical="center"/>
    </xf>
    <xf numFmtId="0" fontId="12" fillId="3" borderId="0" xfId="0" applyFont="1" applyFill="1" applyBorder="1" applyAlignment="1">
      <alignment horizontal="center" vertical="center"/>
    </xf>
    <xf numFmtId="0" fontId="17" fillId="2" borderId="0" xfId="28" applyFont="1" applyFill="1" applyBorder="1" applyAlignment="1">
      <alignment horizontal="center" textRotation="90"/>
    </xf>
    <xf numFmtId="0" fontId="25" fillId="7" borderId="17" xfId="13" applyFont="1" applyFill="1" applyBorder="1" applyAlignment="1">
      <alignment horizontal="center" vertical="top" wrapText="1"/>
    </xf>
    <xf numFmtId="0" fontId="25" fillId="7" borderId="12" xfId="13" applyFont="1" applyFill="1" applyBorder="1" applyAlignment="1">
      <alignment horizontal="center" vertical="top" wrapText="1"/>
    </xf>
    <xf numFmtId="0" fontId="25" fillId="7" borderId="18" xfId="13" applyFont="1" applyFill="1" applyBorder="1" applyAlignment="1">
      <alignment horizontal="center" vertical="top" wrapText="1"/>
    </xf>
    <xf numFmtId="0" fontId="21" fillId="8" borderId="8" xfId="11" applyFont="1" applyFill="1" applyBorder="1" applyAlignment="1">
      <alignment horizontal="center" vertical="center" textRotation="90" wrapText="1"/>
    </xf>
    <xf numFmtId="0" fontId="21" fillId="8" borderId="11" xfId="11" applyFont="1" applyFill="1" applyBorder="1" applyAlignment="1">
      <alignment horizontal="center" vertical="center" textRotation="90" wrapText="1"/>
    </xf>
    <xf numFmtId="0" fontId="21" fillId="8" borderId="14" xfId="11" applyFont="1" applyFill="1" applyBorder="1" applyAlignment="1">
      <alignment horizontal="center" vertical="center" textRotation="90" wrapText="1"/>
    </xf>
    <xf numFmtId="0" fontId="25" fillId="4" borderId="7" xfId="13" applyFont="1" applyFill="1" applyBorder="1" applyAlignment="1">
      <alignment horizontal="center" vertical="center" textRotation="90" wrapText="1"/>
    </xf>
    <xf numFmtId="0" fontId="25" fillId="4" borderId="13" xfId="13" applyFont="1" applyFill="1" applyBorder="1" applyAlignment="1">
      <alignment horizontal="center" vertical="center" textRotation="90" wrapText="1"/>
    </xf>
    <xf numFmtId="0" fontId="24" fillId="8" borderId="8" xfId="11" applyFont="1" applyFill="1" applyBorder="1" applyAlignment="1">
      <alignment horizontal="center" vertical="center" textRotation="90" wrapText="1"/>
    </xf>
    <xf numFmtId="0" fontId="24" fillId="8" borderId="11" xfId="11" applyFont="1" applyFill="1" applyBorder="1" applyAlignment="1">
      <alignment horizontal="center" vertical="center" textRotation="90" wrapText="1"/>
    </xf>
    <xf numFmtId="0" fontId="24" fillId="8" borderId="14" xfId="11" applyFont="1" applyFill="1" applyBorder="1" applyAlignment="1">
      <alignment horizontal="center" vertical="center" textRotation="90" wrapText="1"/>
    </xf>
    <xf numFmtId="0" fontId="21" fillId="0" borderId="23" xfId="11" applyFont="1" applyBorder="1" applyAlignment="1">
      <alignment horizontal="center" vertical="center"/>
    </xf>
    <xf numFmtId="0" fontId="25" fillId="4" borderId="9" xfId="13" applyFont="1" applyFill="1" applyBorder="1" applyAlignment="1">
      <alignment horizontal="center" vertical="center" wrapText="1"/>
    </xf>
    <xf numFmtId="0" fontId="25" fillId="4" borderId="10" xfId="13" applyFont="1" applyFill="1" applyBorder="1" applyAlignment="1">
      <alignment horizontal="center" vertical="center" wrapText="1"/>
    </xf>
    <xf numFmtId="0" fontId="25" fillId="4" borderId="28" xfId="13" applyFont="1" applyFill="1" applyBorder="1" applyAlignment="1">
      <alignment horizontal="center" vertical="center" wrapText="1"/>
    </xf>
    <xf numFmtId="0" fontId="25" fillId="4" borderId="29" xfId="13" applyFont="1" applyFill="1" applyBorder="1" applyAlignment="1">
      <alignment horizontal="center" vertical="center" wrapText="1"/>
    </xf>
    <xf numFmtId="0" fontId="18" fillId="2" borderId="0" xfId="13" applyFont="1" applyFill="1" applyBorder="1" applyAlignment="1">
      <alignment horizont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justify" vertical="justify" wrapText="1"/>
    </xf>
  </cellXfs>
  <cellStyles count="29">
    <cellStyle name="Binlik Ayracı 2" xfId="1"/>
    <cellStyle name="Binlik Ayracı 3" xfId="2"/>
    <cellStyle name="Normal" xfId="0" builtinId="0"/>
    <cellStyle name="Normal 10" xfId="3"/>
    <cellStyle name="Normal 11" xfId="4"/>
    <cellStyle name="Normal 12" xfId="5"/>
    <cellStyle name="Normal 13" xfId="6"/>
    <cellStyle name="Normal 14" xfId="7"/>
    <cellStyle name="Normal 15" xfId="8"/>
    <cellStyle name="Normal 16" xfId="9"/>
    <cellStyle name="Normal 17" xfId="10"/>
    <cellStyle name="Normal 18" xfId="11"/>
    <cellStyle name="Normal 19" xfId="12"/>
    <cellStyle name="Normal 2" xfId="13"/>
    <cellStyle name="Normal 2 2" xfId="14"/>
    <cellStyle name="Normal 20" xfId="15"/>
    <cellStyle name="Normal 21" xfId="16"/>
    <cellStyle name="Normal 22" xfId="17"/>
    <cellStyle name="Normal 23" xfId="28"/>
    <cellStyle name="Normal 3" xfId="18"/>
    <cellStyle name="Normal 3 2" xfId="19"/>
    <cellStyle name="Normal 4" xfId="20"/>
    <cellStyle name="Normal 5" xfId="21"/>
    <cellStyle name="Normal 6" xfId="22"/>
    <cellStyle name="Normal 7" xfId="23"/>
    <cellStyle name="Normal 8" xfId="24"/>
    <cellStyle name="Normal 9" xfId="25"/>
    <cellStyle name="Virgül 2" xfId="26"/>
    <cellStyle name="Virgül 3"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xdr:colOff>
      <xdr:row>1</xdr:row>
      <xdr:rowOff>9525</xdr:rowOff>
    </xdr:from>
    <xdr:to>
      <xdr:col>49</xdr:col>
      <xdr:colOff>95249</xdr:colOff>
      <xdr:row>1</xdr:row>
      <xdr:rowOff>1123950</xdr:rowOff>
    </xdr:to>
    <xdr:pic>
      <xdr:nvPicPr>
        <xdr:cNvPr id="2" name="Resim 3">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6350" y="200025"/>
          <a:ext cx="10801349"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161924</xdr:colOff>
      <xdr:row>1</xdr:row>
      <xdr:rowOff>466725</xdr:rowOff>
    </xdr:from>
    <xdr:to>
      <xdr:col>49</xdr:col>
      <xdr:colOff>28574</xdr:colOff>
      <xdr:row>2</xdr:row>
      <xdr:rowOff>9524</xdr:rowOff>
    </xdr:to>
    <xdr:sp macro="" textlink="">
      <xdr:nvSpPr>
        <xdr:cNvPr id="4" name="Metin kutusu 3">
          <a:extLst>
            <a:ext uri="{FF2B5EF4-FFF2-40B4-BE49-F238E27FC236}">
              <a16:creationId xmlns="" xmlns:a16="http://schemas.microsoft.com/office/drawing/2014/main" id="{00000000-0008-0000-0000-000004000000}"/>
            </a:ext>
          </a:extLst>
        </xdr:cNvPr>
        <xdr:cNvSpPr txBox="1"/>
      </xdr:nvSpPr>
      <xdr:spPr>
        <a:xfrm>
          <a:off x="3714749" y="657225"/>
          <a:ext cx="8296275" cy="704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2400" b="1" baseline="0">
              <a:solidFill>
                <a:srgbClr val="884106"/>
              </a:solidFill>
              <a:latin typeface="Times New Roman" panose="02020603050405020304" pitchFamily="18" charset="0"/>
              <a:ea typeface="+mn-ea"/>
              <a:cs typeface="Times New Roman" panose="02020603050405020304" pitchFamily="18" charset="0"/>
            </a:rPr>
            <a:t>9/B SINIFI YAŞAM PENCEREM  SONUÇ ÇİZELGESİ</a:t>
          </a:r>
        </a:p>
      </xdr:txBody>
    </xdr:sp>
    <xdr:clientData/>
  </xdr:twoCellAnchor>
  <xdr:oneCellAnchor>
    <xdr:from>
      <xdr:col>8</xdr:col>
      <xdr:colOff>142874</xdr:colOff>
      <xdr:row>1</xdr:row>
      <xdr:rowOff>104775</xdr:rowOff>
    </xdr:from>
    <xdr:ext cx="2628901" cy="386516"/>
    <xdr:sp macro="" textlink="">
      <xdr:nvSpPr>
        <xdr:cNvPr id="5" name="Metin kutusu 4">
          <a:extLst>
            <a:ext uri="{FF2B5EF4-FFF2-40B4-BE49-F238E27FC236}">
              <a16:creationId xmlns="" xmlns:a16="http://schemas.microsoft.com/office/drawing/2014/main" id="{00000000-0008-0000-0000-000005000000}"/>
            </a:ext>
          </a:extLst>
        </xdr:cNvPr>
        <xdr:cNvSpPr txBox="1"/>
      </xdr:nvSpPr>
      <xdr:spPr>
        <a:xfrm>
          <a:off x="3457574" y="295275"/>
          <a:ext cx="2628901" cy="386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tr-TR" sz="1000" b="1">
              <a:solidFill>
                <a:schemeClr val="bg1"/>
              </a:solidFill>
              <a:latin typeface="Times New Roman" panose="02020603050405020304" pitchFamily="18" charset="0"/>
              <a:cs typeface="Times New Roman" panose="02020603050405020304" pitchFamily="18" charset="0"/>
            </a:rPr>
            <a:t>ÖĞRENCİ PROFİLİ BELİRLEME PROGRAMI</a:t>
          </a:r>
        </a:p>
      </xdr:txBody>
    </xdr:sp>
    <xdr:clientData/>
  </xdr:oneCellAnchor>
  <xdr:oneCellAnchor>
    <xdr:from>
      <xdr:col>24</xdr:col>
      <xdr:colOff>66675</xdr:colOff>
      <xdr:row>1</xdr:row>
      <xdr:rowOff>85725</xdr:rowOff>
    </xdr:from>
    <xdr:ext cx="4181475" cy="357790"/>
    <xdr:sp macro="" textlink="">
      <xdr:nvSpPr>
        <xdr:cNvPr id="7" name="Metin kutusu 6">
          <a:extLst>
            <a:ext uri="{FF2B5EF4-FFF2-40B4-BE49-F238E27FC236}">
              <a16:creationId xmlns="" xmlns:a16="http://schemas.microsoft.com/office/drawing/2014/main" id="{00000000-0008-0000-0000-000005000000}"/>
            </a:ext>
          </a:extLst>
        </xdr:cNvPr>
        <xdr:cNvSpPr txBox="1"/>
      </xdr:nvSpPr>
      <xdr:spPr>
        <a:xfrm>
          <a:off x="6591300" y="276225"/>
          <a:ext cx="4181475"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tr-TR" sz="1800" b="1">
              <a:solidFill>
                <a:schemeClr val="accent6">
                  <a:lumMod val="50000"/>
                </a:schemeClr>
              </a:solidFill>
              <a:latin typeface="Times New Roman" panose="02020603050405020304" pitchFamily="18" charset="0"/>
              <a:cs typeface="Times New Roman" panose="02020603050405020304" pitchFamily="18" charset="0"/>
            </a:rPr>
            <a:t>PURSAKLAR ANADOLU LİSESİ</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729504</xdr:colOff>
      <xdr:row>1</xdr:row>
      <xdr:rowOff>145677</xdr:rowOff>
    </xdr:from>
    <xdr:ext cx="10739436" cy="1476375"/>
    <xdr:pic>
      <xdr:nvPicPr>
        <xdr:cNvPr id="2" name="Resim 4">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7854" y="517152"/>
          <a:ext cx="10739436" cy="1476375"/>
        </a:xfrm>
        <a:prstGeom prst="rect">
          <a:avLst/>
        </a:prstGeom>
      </xdr:spPr>
    </xdr:pic>
    <xdr:clientData/>
  </xdr:oneCellAnchor>
  <xdr:oneCellAnchor>
    <xdr:from>
      <xdr:col>8</xdr:col>
      <xdr:colOff>561975</xdr:colOff>
      <xdr:row>1</xdr:row>
      <xdr:rowOff>876019</xdr:rowOff>
    </xdr:from>
    <xdr:ext cx="6772276" cy="564193"/>
    <xdr:sp macro="" textlink="">
      <xdr:nvSpPr>
        <xdr:cNvPr id="4" name="Metin kutusu 6">
          <a:extLst>
            <a:ext uri="{FF2B5EF4-FFF2-40B4-BE49-F238E27FC236}">
              <a16:creationId xmlns="" xmlns:a16="http://schemas.microsoft.com/office/drawing/2014/main" id="{00000000-0008-0000-0100-000004000000}"/>
            </a:ext>
          </a:extLst>
        </xdr:cNvPr>
        <xdr:cNvSpPr txBox="1"/>
      </xdr:nvSpPr>
      <xdr:spPr>
        <a:xfrm>
          <a:off x="6124575" y="1247494"/>
          <a:ext cx="6772276"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tr-TR" sz="3200" b="1">
              <a:solidFill>
                <a:schemeClr val="accent6">
                  <a:lumMod val="50000"/>
                </a:schemeClr>
              </a:solidFill>
              <a:latin typeface="Times New Roman" panose="02020603050405020304" pitchFamily="18" charset="0"/>
              <a:cs typeface="Times New Roman" panose="02020603050405020304" pitchFamily="18" charset="0"/>
            </a:rPr>
            <a:t>10/B</a:t>
          </a:r>
          <a:r>
            <a:rPr lang="tr-TR" sz="3200" b="1" baseline="0">
              <a:solidFill>
                <a:schemeClr val="accent6">
                  <a:lumMod val="50000"/>
                </a:schemeClr>
              </a:solidFill>
              <a:latin typeface="Times New Roman" panose="02020603050405020304" pitchFamily="18" charset="0"/>
              <a:cs typeface="Times New Roman" panose="02020603050405020304" pitchFamily="18" charset="0"/>
            </a:rPr>
            <a:t> SINIFI </a:t>
          </a:r>
          <a:r>
            <a:rPr lang="tr-TR" sz="3200" b="1">
              <a:solidFill>
                <a:schemeClr val="accent6">
                  <a:lumMod val="50000"/>
                </a:schemeClr>
              </a:solidFill>
              <a:latin typeface="Times New Roman" panose="02020603050405020304" pitchFamily="18" charset="0"/>
              <a:cs typeface="Times New Roman" panose="02020603050405020304" pitchFamily="18" charset="0"/>
            </a:rPr>
            <a:t>RİSK HARİTASI   </a:t>
          </a:r>
        </a:p>
      </xdr:txBody>
    </xdr:sp>
    <xdr:clientData/>
  </xdr:oneCellAnchor>
  <xdr:oneCellAnchor>
    <xdr:from>
      <xdr:col>9</xdr:col>
      <xdr:colOff>62754</xdr:colOff>
      <xdr:row>1</xdr:row>
      <xdr:rowOff>355227</xdr:rowOff>
    </xdr:from>
    <xdr:ext cx="7600950" cy="387222"/>
    <xdr:sp macro="" textlink="">
      <xdr:nvSpPr>
        <xdr:cNvPr id="5" name="Metin kutusu 6">
          <a:extLst>
            <a:ext uri="{FF2B5EF4-FFF2-40B4-BE49-F238E27FC236}">
              <a16:creationId xmlns="" xmlns:a16="http://schemas.microsoft.com/office/drawing/2014/main" id="{00000000-0008-0000-0100-000004000000}"/>
            </a:ext>
          </a:extLst>
        </xdr:cNvPr>
        <xdr:cNvSpPr txBox="1"/>
      </xdr:nvSpPr>
      <xdr:spPr>
        <a:xfrm>
          <a:off x="7397004" y="726702"/>
          <a:ext cx="7600950" cy="3872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tr-TR" sz="2000" b="1">
              <a:solidFill>
                <a:schemeClr val="accent6">
                  <a:lumMod val="50000"/>
                </a:schemeClr>
              </a:solidFill>
              <a:latin typeface="Times New Roman" panose="02020603050405020304" pitchFamily="18" charset="0"/>
              <a:cs typeface="Times New Roman" panose="02020603050405020304" pitchFamily="18" charset="0"/>
            </a:rPr>
            <a:t>PURSAKLAR ANADOLU LİSESİ</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12</xdr:col>
      <xdr:colOff>0</xdr:colOff>
      <xdr:row>7</xdr:row>
      <xdr:rowOff>0</xdr:rowOff>
    </xdr:to>
    <xdr:pic>
      <xdr:nvPicPr>
        <xdr:cNvPr id="2" name="Resim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49" y="504825"/>
          <a:ext cx="6562726"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517525</xdr:colOff>
      <xdr:row>4</xdr:row>
      <xdr:rowOff>12458</xdr:rowOff>
    </xdr:from>
    <xdr:to>
      <xdr:col>9</xdr:col>
      <xdr:colOff>295275</xdr:colOff>
      <xdr:row>5</xdr:row>
      <xdr:rowOff>130176</xdr:rowOff>
    </xdr:to>
    <xdr:sp macro="" textlink="">
      <xdr:nvSpPr>
        <xdr:cNvPr id="3" name="Metin kutusu 2">
          <a:extLst>
            <a:ext uri="{FF2B5EF4-FFF2-40B4-BE49-F238E27FC236}">
              <a16:creationId xmlns="" xmlns:a16="http://schemas.microsoft.com/office/drawing/2014/main" id="{00000000-0008-0000-0200-000003000000}"/>
            </a:ext>
          </a:extLst>
        </xdr:cNvPr>
        <xdr:cNvSpPr txBox="1"/>
      </xdr:nvSpPr>
      <xdr:spPr>
        <a:xfrm>
          <a:off x="1936750" y="1069733"/>
          <a:ext cx="3435350" cy="308218"/>
        </a:xfrm>
        <a:prstGeom prst="rect">
          <a:avLst/>
        </a:prstGeom>
        <a:solidFill>
          <a:schemeClr val="bg1">
            <a:lumMod val="95000"/>
          </a:schemeClr>
        </a:solidFill>
        <a:ln w="0" cmpd="sng">
          <a:solidFill>
            <a:schemeClr val="bg1">
              <a:lumMod val="9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tr-TR" sz="1300" b="1">
            <a:solidFill>
              <a:srgbClr val="884106"/>
            </a:solidFill>
            <a:latin typeface="Arial Narrow" panose="020B0606020202030204" pitchFamily="34" charset="0"/>
          </a:endParaRPr>
        </a:p>
      </xdr:txBody>
    </xdr:sp>
    <xdr:clientData/>
  </xdr:twoCellAnchor>
  <xdr:oneCellAnchor>
    <xdr:from>
      <xdr:col>3</xdr:col>
      <xdr:colOff>95251</xdr:colOff>
      <xdr:row>1</xdr:row>
      <xdr:rowOff>133350</xdr:rowOff>
    </xdr:from>
    <xdr:ext cx="1628774" cy="386516"/>
    <xdr:sp macro="" textlink="">
      <xdr:nvSpPr>
        <xdr:cNvPr id="4" name="Metin kutusu 3">
          <a:extLst>
            <a:ext uri="{FF2B5EF4-FFF2-40B4-BE49-F238E27FC236}">
              <a16:creationId xmlns="" xmlns:a16="http://schemas.microsoft.com/office/drawing/2014/main" id="{00000000-0008-0000-0200-000004000000}"/>
            </a:ext>
          </a:extLst>
        </xdr:cNvPr>
        <xdr:cNvSpPr txBox="1"/>
      </xdr:nvSpPr>
      <xdr:spPr>
        <a:xfrm>
          <a:off x="1924051" y="323850"/>
          <a:ext cx="1628774" cy="386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tr-TR" sz="1000" b="1">
              <a:solidFill>
                <a:schemeClr val="bg1"/>
              </a:solidFill>
              <a:latin typeface="Arabic Typesetting" panose="03020402040406030203" pitchFamily="66" charset="-78"/>
              <a:cs typeface="Arabic Typesetting" panose="03020402040406030203" pitchFamily="66" charset="-78"/>
            </a:rPr>
            <a:t>ÖĞRENCİ PROFİLİ BELİRLEME PROGRAMI</a:t>
          </a:r>
        </a:p>
      </xdr:txBody>
    </xdr:sp>
    <xdr:clientData/>
  </xdr:oneCellAnchor>
  <xdr:oneCellAnchor>
    <xdr:from>
      <xdr:col>3</xdr:col>
      <xdr:colOff>365125</xdr:colOff>
      <xdr:row>4</xdr:row>
      <xdr:rowOff>2933</xdr:rowOff>
    </xdr:from>
    <xdr:ext cx="4322209" cy="357021"/>
    <xdr:sp macro="" textlink="">
      <xdr:nvSpPr>
        <xdr:cNvPr id="5" name="Metin kutusu 4">
          <a:extLst>
            <a:ext uri="{FF2B5EF4-FFF2-40B4-BE49-F238E27FC236}">
              <a16:creationId xmlns="" xmlns:a16="http://schemas.microsoft.com/office/drawing/2014/main" id="{00000000-0008-0000-0200-000005000000}"/>
            </a:ext>
          </a:extLst>
        </xdr:cNvPr>
        <xdr:cNvSpPr txBox="1"/>
      </xdr:nvSpPr>
      <xdr:spPr>
        <a:xfrm>
          <a:off x="2193925" y="764933"/>
          <a:ext cx="4322209" cy="3570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800" b="1" baseline="0">
              <a:solidFill>
                <a:srgbClr val="884106"/>
              </a:solidFill>
              <a:latin typeface="Arabic Typesetting" panose="03020402040406030203" pitchFamily="66" charset="-78"/>
              <a:ea typeface="+mn-ea"/>
              <a:cs typeface="Arabic Typesetting" panose="03020402040406030203" pitchFamily="66" charset="-78"/>
            </a:rPr>
            <a:t>YAŞAM PENCEREM SINIF SONUÇ ÇİZELGESİ YÖNERGE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krarlan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G&#214;L\Desktop\2015-2016%20G&#214;L%20L&#304;STEL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
          <cell r="B1" t="b">
            <v>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ANA SAYFA"/>
      <sheetName val="SINIF BİLGİLERİ"/>
      <sheetName val="ÖĞRENCİ LİSTELERİ"/>
      <sheetName val="SINIF LİSTELERİ"/>
      <sheetName val="NÜFUS"/>
      <sheetName val="ÖĞRENCİ BİLGİ"/>
      <sheetName val="NÖBETÇİ ÖĞRN."/>
      <sheetName val="ÖĞRENCİ BELGESİ"/>
      <sheetName val="2 GÜN DEVAMSIZLIK"/>
      <sheetName val="İZİN"/>
      <sheetName val="DERSE KABUL"/>
      <sheetName val="YOKLAMA FİŞİ"/>
      <sheetName val="YGS İZİN"/>
      <sheetName val="TAŞIMA"/>
      <sheetName val="KULÜPLER"/>
      <sheetName val="KULÜP LİSTELERİ"/>
      <sheetName val="ÖĞRETMEN DEĞ."/>
      <sheetName val="ÖĞRENCİ DEĞ."/>
      <sheetName val="KULÜP ADI DUYURU"/>
      <sheetName val="LİSTE TESLİM TUT."/>
      <sheetName val="ZAMAN ÇİZELGESİ"/>
      <sheetName val="SINIF GEÇME"/>
      <sheetName val="ZÜMRE TUTANAK"/>
      <sheetName val="GÜZEL SÖZLER"/>
      <sheetName val="SINIF TEMSİLC"/>
      <sheetName val="TELEFON"/>
      <sheetName val="FOTO"/>
      <sheetName val="İL-İLÇE"/>
      <sheetName val="TOPLU LİSTE"/>
      <sheetName val="LİSTE OLUŞTURMA"/>
      <sheetName val="PROJE"/>
      <sheetName val="VELİ TAAHHÜTNAME"/>
      <sheetName val="VELİ TAAHHÜTNAME (2)"/>
      <sheetName val="İSİM YAZIM DÜZENİ"/>
      <sheetName val="NAKİL"/>
      <sheetName val="NAKİL2"/>
      <sheetName val="GÜNLÜ YAZILAR"/>
      <sheetName val="Sayfa1"/>
      <sheetName val="Sayfa2"/>
    </sheetNames>
    <sheetDataSet>
      <sheetData sheetId="0" refreshError="1"/>
      <sheetData sheetId="1" refreshError="1"/>
      <sheetData sheetId="2" refreshError="1"/>
      <sheetData sheetId="3">
        <row r="15">
          <cell r="A15">
            <v>701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8">
          <cell r="I8" t="b">
            <v>1</v>
          </cell>
        </row>
        <row r="10">
          <cell r="I10" t="str">
            <v>CEP TEL.</v>
          </cell>
        </row>
        <row r="11">
          <cell r="I11">
            <v>5434545717</v>
          </cell>
        </row>
        <row r="12">
          <cell r="I12">
            <v>5515521619</v>
          </cell>
        </row>
        <row r="13">
          <cell r="I13">
            <v>5388154437</v>
          </cell>
        </row>
        <row r="14">
          <cell r="I14">
            <v>5368307405</v>
          </cell>
        </row>
        <row r="15">
          <cell r="I15">
            <v>5425759996</v>
          </cell>
        </row>
        <row r="16">
          <cell r="I16">
            <v>5438017615</v>
          </cell>
        </row>
        <row r="17">
          <cell r="I17">
            <v>5542538439</v>
          </cell>
        </row>
        <row r="18">
          <cell r="I18">
            <v>5427996595</v>
          </cell>
        </row>
        <row r="19">
          <cell r="I19">
            <v>5535508888</v>
          </cell>
        </row>
        <row r="20">
          <cell r="I20">
            <v>5432996139</v>
          </cell>
        </row>
        <row r="21">
          <cell r="I21">
            <v>5432328428</v>
          </cell>
        </row>
        <row r="22">
          <cell r="I22">
            <v>5546291510</v>
          </cell>
        </row>
        <row r="23">
          <cell r="I23">
            <v>5422151206</v>
          </cell>
        </row>
        <row r="24">
          <cell r="I24">
            <v>5439281027</v>
          </cell>
        </row>
        <row r="25">
          <cell r="I25">
            <v>5395292361</v>
          </cell>
        </row>
        <row r="26">
          <cell r="I26">
            <v>5438009817</v>
          </cell>
        </row>
        <row r="27">
          <cell r="I27">
            <v>5459325409</v>
          </cell>
        </row>
        <row r="28">
          <cell r="I28">
            <v>5412766259</v>
          </cell>
        </row>
        <row r="29">
          <cell r="I29">
            <v>5376238993</v>
          </cell>
        </row>
        <row r="30">
          <cell r="I30">
            <v>5432284424</v>
          </cell>
        </row>
        <row r="31">
          <cell r="I31">
            <v>5414642196</v>
          </cell>
        </row>
        <row r="32">
          <cell r="I32">
            <v>5061465419</v>
          </cell>
        </row>
        <row r="33">
          <cell r="I33">
            <v>5438646436</v>
          </cell>
        </row>
        <row r="34">
          <cell r="I34">
            <v>5453926704</v>
          </cell>
        </row>
        <row r="35">
          <cell r="I35">
            <v>5348441362</v>
          </cell>
        </row>
        <row r="36">
          <cell r="I36">
            <v>5439283344</v>
          </cell>
        </row>
        <row r="37">
          <cell r="I37">
            <v>5439038433</v>
          </cell>
        </row>
        <row r="38">
          <cell r="I38">
            <v>5076280654</v>
          </cell>
        </row>
        <row r="39">
          <cell r="I39">
            <v>5325574685</v>
          </cell>
        </row>
        <row r="40">
          <cell r="I40">
            <v>5360657526</v>
          </cell>
        </row>
        <row r="41">
          <cell r="I41">
            <v>5453306665</v>
          </cell>
        </row>
        <row r="42">
          <cell r="I42">
            <v>5392725922</v>
          </cell>
        </row>
        <row r="43">
          <cell r="I43">
            <v>5314229024</v>
          </cell>
        </row>
        <row r="44">
          <cell r="I44">
            <v>5436037773</v>
          </cell>
        </row>
        <row r="45">
          <cell r="I45">
            <v>5079400915</v>
          </cell>
        </row>
        <row r="46">
          <cell r="I46">
            <v>5399876404</v>
          </cell>
        </row>
        <row r="47">
          <cell r="I47">
            <v>5414212371</v>
          </cell>
        </row>
        <row r="48">
          <cell r="I48">
            <v>5438122942</v>
          </cell>
        </row>
        <row r="49">
          <cell r="I49">
            <v>5313373155</v>
          </cell>
        </row>
        <row r="50">
          <cell r="I50">
            <v>5432526993</v>
          </cell>
        </row>
        <row r="51">
          <cell r="I51">
            <v>5437871094</v>
          </cell>
        </row>
        <row r="52">
          <cell r="I52">
            <v>5418449653</v>
          </cell>
        </row>
        <row r="53">
          <cell r="I53">
            <v>5439281704</v>
          </cell>
        </row>
        <row r="54">
          <cell r="I54">
            <v>5435227126</v>
          </cell>
        </row>
        <row r="55">
          <cell r="I55">
            <v>5454914047</v>
          </cell>
        </row>
        <row r="56">
          <cell r="I56">
            <v>5075905760</v>
          </cell>
        </row>
        <row r="57">
          <cell r="I57">
            <v>5386944739</v>
          </cell>
        </row>
        <row r="58">
          <cell r="I58">
            <v>5454914047</v>
          </cell>
        </row>
        <row r="59">
          <cell r="I59">
            <v>5467886999</v>
          </cell>
        </row>
        <row r="60">
          <cell r="I60">
            <v>5414041108</v>
          </cell>
        </row>
        <row r="61">
          <cell r="I61">
            <v>5396997020</v>
          </cell>
        </row>
        <row r="62">
          <cell r="I62">
            <v>5416428082</v>
          </cell>
        </row>
        <row r="63">
          <cell r="I63">
            <v>5442275120</v>
          </cell>
        </row>
        <row r="64">
          <cell r="I64">
            <v>5459559123</v>
          </cell>
        </row>
        <row r="65">
          <cell r="I65">
            <v>5444069085</v>
          </cell>
        </row>
        <row r="66">
          <cell r="I66">
            <v>5075850658</v>
          </cell>
        </row>
        <row r="67">
          <cell r="I67">
            <v>5059312467</v>
          </cell>
        </row>
        <row r="68">
          <cell r="I68">
            <v>5438123329</v>
          </cell>
        </row>
        <row r="69">
          <cell r="I69">
            <v>5465564854</v>
          </cell>
        </row>
        <row r="70">
          <cell r="I70">
            <v>5439283110</v>
          </cell>
        </row>
        <row r="71">
          <cell r="I71">
            <v>5061622162</v>
          </cell>
        </row>
        <row r="72">
          <cell r="I72">
            <v>5360657515</v>
          </cell>
        </row>
        <row r="73">
          <cell r="I73">
            <v>5363334086</v>
          </cell>
        </row>
        <row r="74">
          <cell r="I74">
            <v>5439608071</v>
          </cell>
        </row>
        <row r="75">
          <cell r="I75">
            <v>5414752345</v>
          </cell>
        </row>
        <row r="76">
          <cell r="I76">
            <v>5448114394</v>
          </cell>
        </row>
        <row r="77">
          <cell r="I77">
            <v>5432802429</v>
          </cell>
        </row>
        <row r="78">
          <cell r="I78">
            <v>5383815738</v>
          </cell>
        </row>
        <row r="79">
          <cell r="I79">
            <v>5375023128</v>
          </cell>
        </row>
        <row r="80">
          <cell r="I80">
            <v>5424108951</v>
          </cell>
        </row>
        <row r="81">
          <cell r="I81">
            <v>5380293411</v>
          </cell>
        </row>
        <row r="82">
          <cell r="I82">
            <v>5346558563</v>
          </cell>
        </row>
        <row r="83">
          <cell r="I83">
            <v>5424988245</v>
          </cell>
        </row>
        <row r="84">
          <cell r="I84">
            <v>5532229612</v>
          </cell>
        </row>
        <row r="85">
          <cell r="I85">
            <v>5534448169</v>
          </cell>
        </row>
        <row r="86">
          <cell r="I86">
            <v>5374550202</v>
          </cell>
        </row>
        <row r="87">
          <cell r="I87">
            <v>5435721025</v>
          </cell>
        </row>
        <row r="88">
          <cell r="I88">
            <v>5435413037</v>
          </cell>
        </row>
        <row r="89">
          <cell r="I89">
            <v>5458374413</v>
          </cell>
        </row>
        <row r="90">
          <cell r="I90">
            <v>5064839957</v>
          </cell>
        </row>
        <row r="91">
          <cell r="I91">
            <v>5433388041</v>
          </cell>
        </row>
        <row r="92">
          <cell r="I92">
            <v>5376271520</v>
          </cell>
        </row>
        <row r="93">
          <cell r="I93">
            <v>5458724181</v>
          </cell>
        </row>
        <row r="94">
          <cell r="I94">
            <v>5455056485</v>
          </cell>
        </row>
        <row r="95">
          <cell r="I95">
            <v>5416883757</v>
          </cell>
        </row>
        <row r="96">
          <cell r="I96">
            <v>5436653330</v>
          </cell>
        </row>
        <row r="97">
          <cell r="I97">
            <v>5053135600</v>
          </cell>
        </row>
        <row r="98">
          <cell r="I98">
            <v>5318510693</v>
          </cell>
        </row>
        <row r="99">
          <cell r="I99">
            <v>5453889171</v>
          </cell>
        </row>
        <row r="100">
          <cell r="I100">
            <v>5464230599</v>
          </cell>
        </row>
        <row r="101">
          <cell r="I101">
            <v>5439338870</v>
          </cell>
        </row>
        <row r="102">
          <cell r="I102">
            <v>5459056989</v>
          </cell>
        </row>
        <row r="103">
          <cell r="I103">
            <v>5318949751</v>
          </cell>
        </row>
        <row r="104">
          <cell r="I104">
            <v>5058693000</v>
          </cell>
        </row>
        <row r="105">
          <cell r="I105">
            <v>5415746081</v>
          </cell>
        </row>
        <row r="106">
          <cell r="I106">
            <v>5412136339</v>
          </cell>
        </row>
        <row r="107">
          <cell r="I107">
            <v>5456345658</v>
          </cell>
        </row>
        <row r="108">
          <cell r="I108">
            <v>5333829196</v>
          </cell>
        </row>
        <row r="109">
          <cell r="I109">
            <v>5360690996</v>
          </cell>
        </row>
        <row r="110">
          <cell r="I110">
            <v>5435224568</v>
          </cell>
        </row>
        <row r="111">
          <cell r="I111">
            <v>5532875167</v>
          </cell>
        </row>
        <row r="112">
          <cell r="I112">
            <v>5424170570</v>
          </cell>
        </row>
        <row r="113">
          <cell r="I113">
            <v>5425963337</v>
          </cell>
        </row>
        <row r="114">
          <cell r="I114">
            <v>5308359188</v>
          </cell>
        </row>
        <row r="115">
          <cell r="I115">
            <v>5365723407</v>
          </cell>
        </row>
        <row r="116">
          <cell r="I116">
            <v>5418662290</v>
          </cell>
        </row>
        <row r="117">
          <cell r="I117">
            <v>5433388040</v>
          </cell>
        </row>
        <row r="118">
          <cell r="I118">
            <v>5078899036</v>
          </cell>
        </row>
        <row r="119">
          <cell r="I119">
            <v>5433773700</v>
          </cell>
        </row>
        <row r="120">
          <cell r="I120">
            <v>5369931924</v>
          </cell>
        </row>
        <row r="121">
          <cell r="I121">
            <v>5453887853</v>
          </cell>
        </row>
        <row r="122">
          <cell r="I122">
            <v>5397131873</v>
          </cell>
        </row>
        <row r="123">
          <cell r="I123">
            <v>5444493085</v>
          </cell>
        </row>
        <row r="124">
          <cell r="I124">
            <v>5412715356</v>
          </cell>
        </row>
        <row r="125">
          <cell r="I125">
            <v>5366037073</v>
          </cell>
        </row>
        <row r="126">
          <cell r="I126">
            <v>5319163794</v>
          </cell>
        </row>
        <row r="127">
          <cell r="I127">
            <v>5432057656</v>
          </cell>
        </row>
        <row r="128">
          <cell r="I128">
            <v>5415791084</v>
          </cell>
        </row>
        <row r="129">
          <cell r="I129">
            <v>5452764183</v>
          </cell>
        </row>
        <row r="130">
          <cell r="I130">
            <v>5432111028</v>
          </cell>
        </row>
        <row r="131">
          <cell r="I131">
            <v>5078889047</v>
          </cell>
        </row>
        <row r="132">
          <cell r="I132">
            <v>5423825884</v>
          </cell>
        </row>
        <row r="133">
          <cell r="I133">
            <v>5437346248</v>
          </cell>
        </row>
        <row r="134">
          <cell r="I134">
            <v>5434859725</v>
          </cell>
        </row>
        <row r="135">
          <cell r="I135">
            <v>5432111019</v>
          </cell>
        </row>
        <row r="136">
          <cell r="I136">
            <v>5417203342</v>
          </cell>
        </row>
        <row r="137">
          <cell r="I137">
            <v>5327281691</v>
          </cell>
        </row>
        <row r="138">
          <cell r="I138">
            <v>5349826361</v>
          </cell>
        </row>
        <row r="139">
          <cell r="I139">
            <v>5378701573</v>
          </cell>
        </row>
        <row r="140">
          <cell r="I140">
            <v>5455002737</v>
          </cell>
        </row>
        <row r="141">
          <cell r="I141">
            <v>5456912691</v>
          </cell>
        </row>
        <row r="142">
          <cell r="I142">
            <v>5511333679</v>
          </cell>
        </row>
        <row r="143">
          <cell r="I143">
            <v>5453926110</v>
          </cell>
        </row>
        <row r="144">
          <cell r="I144">
            <v>5437869281</v>
          </cell>
        </row>
        <row r="145">
          <cell r="I145">
            <v>5432937408</v>
          </cell>
        </row>
        <row r="146">
          <cell r="I146">
            <v>5321627899</v>
          </cell>
        </row>
        <row r="147">
          <cell r="I147">
            <v>5454027518</v>
          </cell>
        </row>
        <row r="148">
          <cell r="I148">
            <v>5379135104</v>
          </cell>
        </row>
        <row r="149">
          <cell r="I149">
            <v>5511369792</v>
          </cell>
        </row>
        <row r="150">
          <cell r="I150">
            <v>5433564218</v>
          </cell>
        </row>
        <row r="151">
          <cell r="I151">
            <v>5545959535</v>
          </cell>
        </row>
        <row r="152">
          <cell r="I152">
            <v>5304097636</v>
          </cell>
        </row>
        <row r="153">
          <cell r="I153">
            <v>5424388185</v>
          </cell>
        </row>
        <row r="154">
          <cell r="I154">
            <v>5315179535</v>
          </cell>
        </row>
        <row r="155">
          <cell r="I155">
            <v>5422751190</v>
          </cell>
        </row>
        <row r="156">
          <cell r="I156">
            <v>5053948947</v>
          </cell>
        </row>
        <row r="157">
          <cell r="I157">
            <v>5356263274</v>
          </cell>
        </row>
        <row r="158">
          <cell r="I158">
            <v>5432992850</v>
          </cell>
        </row>
        <row r="159">
          <cell r="I159">
            <v>5453718175</v>
          </cell>
        </row>
        <row r="160">
          <cell r="I160">
            <v>5434754883</v>
          </cell>
        </row>
        <row r="161">
          <cell r="I161">
            <v>5427763805</v>
          </cell>
        </row>
        <row r="162">
          <cell r="I162">
            <v>5389155581</v>
          </cell>
        </row>
        <row r="163">
          <cell r="I163">
            <v>5412030537</v>
          </cell>
        </row>
        <row r="164">
          <cell r="I164">
            <v>5327319927</v>
          </cell>
        </row>
        <row r="165">
          <cell r="I165">
            <v>5385701565</v>
          </cell>
        </row>
        <row r="166">
          <cell r="I166">
            <v>5367069413</v>
          </cell>
        </row>
        <row r="167">
          <cell r="I167">
            <v>5426048009</v>
          </cell>
        </row>
        <row r="168">
          <cell r="I168">
            <v>5314254893</v>
          </cell>
        </row>
        <row r="169">
          <cell r="I169">
            <v>5438621136</v>
          </cell>
        </row>
        <row r="170">
          <cell r="I170">
            <v>5357456949</v>
          </cell>
        </row>
        <row r="171">
          <cell r="I171">
            <v>5347162144</v>
          </cell>
        </row>
        <row r="172">
          <cell r="I172">
            <v>5439030468</v>
          </cell>
        </row>
        <row r="173">
          <cell r="I173">
            <v>5373260767</v>
          </cell>
        </row>
        <row r="174">
          <cell r="I174">
            <v>5388315517</v>
          </cell>
        </row>
        <row r="175">
          <cell r="I175">
            <v>5435224500</v>
          </cell>
        </row>
        <row r="176">
          <cell r="I176">
            <v>5393331283</v>
          </cell>
        </row>
        <row r="177">
          <cell r="I177">
            <v>5059811337</v>
          </cell>
        </row>
        <row r="178">
          <cell r="I178">
            <v>5453853706</v>
          </cell>
        </row>
        <row r="179">
          <cell r="I179">
            <v>5337259917</v>
          </cell>
        </row>
        <row r="180">
          <cell r="I180">
            <v>5057362455</v>
          </cell>
        </row>
        <row r="181">
          <cell r="I181">
            <v>5376271357</v>
          </cell>
        </row>
        <row r="182">
          <cell r="I182">
            <v>5412766205</v>
          </cell>
        </row>
        <row r="183">
          <cell r="I183">
            <v>5439281548</v>
          </cell>
        </row>
        <row r="184">
          <cell r="I184">
            <v>5380116113</v>
          </cell>
        </row>
        <row r="185">
          <cell r="I185">
            <v>5439085265</v>
          </cell>
        </row>
        <row r="186">
          <cell r="I186">
            <v>5445105574</v>
          </cell>
        </row>
        <row r="187">
          <cell r="I187">
            <v>5061405456</v>
          </cell>
        </row>
        <row r="188">
          <cell r="I188">
            <v>5419783418</v>
          </cell>
        </row>
        <row r="189">
          <cell r="I189">
            <v>5414737176</v>
          </cell>
        </row>
        <row r="190">
          <cell r="I190">
            <v>5452144030</v>
          </cell>
        </row>
        <row r="191">
          <cell r="I191">
            <v>5425608616</v>
          </cell>
        </row>
        <row r="192">
          <cell r="I192">
            <v>5434915932</v>
          </cell>
        </row>
        <row r="193">
          <cell r="I193">
            <v>5458288885</v>
          </cell>
        </row>
        <row r="194">
          <cell r="I194">
            <v>5376291308</v>
          </cell>
        </row>
        <row r="195">
          <cell r="I195">
            <v>5319035391</v>
          </cell>
        </row>
        <row r="196">
          <cell r="I196">
            <v>5051335510</v>
          </cell>
        </row>
        <row r="197">
          <cell r="I197">
            <v>5418514224</v>
          </cell>
        </row>
        <row r="198">
          <cell r="I198">
            <v>5438009395</v>
          </cell>
        </row>
        <row r="199">
          <cell r="I199">
            <v>5432526784</v>
          </cell>
        </row>
        <row r="200">
          <cell r="I200">
            <v>5309061682</v>
          </cell>
        </row>
        <row r="201">
          <cell r="I201">
            <v>5416307409</v>
          </cell>
        </row>
        <row r="202">
          <cell r="I202">
            <v>5467227153</v>
          </cell>
        </row>
        <row r="203">
          <cell r="I203">
            <v>5466071579</v>
          </cell>
        </row>
        <row r="204">
          <cell r="I204">
            <v>5413708483</v>
          </cell>
        </row>
        <row r="205">
          <cell r="I205">
            <v>5453925569</v>
          </cell>
        </row>
        <row r="206">
          <cell r="I206">
            <v>5452203994</v>
          </cell>
        </row>
        <row r="207">
          <cell r="I207">
            <v>5514325091</v>
          </cell>
        </row>
        <row r="208">
          <cell r="I208">
            <v>5457383449</v>
          </cell>
        </row>
        <row r="209">
          <cell r="I209">
            <v>5398967535</v>
          </cell>
        </row>
        <row r="211">
          <cell r="I211">
            <v>5366741760</v>
          </cell>
        </row>
        <row r="212">
          <cell r="I212">
            <v>5051314434</v>
          </cell>
        </row>
        <row r="213">
          <cell r="I213">
            <v>5419615900</v>
          </cell>
        </row>
        <row r="214">
          <cell r="I214">
            <v>5348415995</v>
          </cell>
        </row>
        <row r="215">
          <cell r="I215">
            <v>5367422382</v>
          </cell>
        </row>
        <row r="216">
          <cell r="I216">
            <v>5468221873</v>
          </cell>
        </row>
        <row r="217">
          <cell r="I217">
            <v>5462956394</v>
          </cell>
        </row>
        <row r="218">
          <cell r="I218">
            <v>5424948792</v>
          </cell>
        </row>
        <row r="219">
          <cell r="I219">
            <v>5438356721</v>
          </cell>
        </row>
        <row r="220">
          <cell r="I220">
            <v>5412437999</v>
          </cell>
        </row>
        <row r="221">
          <cell r="I221">
            <v>5453888285</v>
          </cell>
        </row>
        <row r="222">
          <cell r="I222">
            <v>5394783916</v>
          </cell>
        </row>
        <row r="223">
          <cell r="I223">
            <v>5389159305</v>
          </cell>
        </row>
        <row r="224">
          <cell r="I224">
            <v>5413291037</v>
          </cell>
        </row>
        <row r="225">
          <cell r="I225">
            <v>5426092624</v>
          </cell>
        </row>
        <row r="226">
          <cell r="I226">
            <v>5456912129</v>
          </cell>
        </row>
        <row r="227">
          <cell r="I227">
            <v>5423749197</v>
          </cell>
        </row>
        <row r="228">
          <cell r="I228">
            <v>5535832885</v>
          </cell>
        </row>
        <row r="229">
          <cell r="I229">
            <v>5385794288</v>
          </cell>
        </row>
        <row r="230">
          <cell r="I230">
            <v>5415997369</v>
          </cell>
        </row>
        <row r="231">
          <cell r="I231">
            <v>5446596800</v>
          </cell>
        </row>
        <row r="232">
          <cell r="I232">
            <v>5397337242</v>
          </cell>
        </row>
        <row r="233">
          <cell r="I233">
            <v>5078189413</v>
          </cell>
        </row>
        <row r="234">
          <cell r="I234">
            <v>5389136825</v>
          </cell>
        </row>
        <row r="235">
          <cell r="I235">
            <v>5465071557</v>
          </cell>
        </row>
        <row r="236">
          <cell r="I236">
            <v>5445068031</v>
          </cell>
        </row>
        <row r="237">
          <cell r="I237">
            <v>5394100737</v>
          </cell>
        </row>
        <row r="238">
          <cell r="I238">
            <v>5432709374</v>
          </cell>
        </row>
        <row r="239">
          <cell r="I239">
            <v>5435152588</v>
          </cell>
        </row>
        <row r="240">
          <cell r="I240">
            <v>5078883477</v>
          </cell>
        </row>
        <row r="241">
          <cell r="I241">
            <v>5354379699</v>
          </cell>
        </row>
        <row r="242">
          <cell r="I242">
            <v>5464231370</v>
          </cell>
        </row>
        <row r="243">
          <cell r="I243">
            <v>5346060965</v>
          </cell>
        </row>
        <row r="244">
          <cell r="I244">
            <v>5427909079</v>
          </cell>
        </row>
        <row r="245">
          <cell r="I245">
            <v>5368950879</v>
          </cell>
        </row>
        <row r="246">
          <cell r="I246">
            <v>5077755032</v>
          </cell>
        </row>
        <row r="247">
          <cell r="I247">
            <v>5051035066</v>
          </cell>
        </row>
        <row r="248">
          <cell r="I248">
            <v>5432258395</v>
          </cell>
        </row>
        <row r="249">
          <cell r="I249">
            <v>5445573093</v>
          </cell>
        </row>
        <row r="250">
          <cell r="I250">
            <v>5375637915</v>
          </cell>
        </row>
        <row r="251">
          <cell r="I251">
            <v>5459575757</v>
          </cell>
        </row>
        <row r="252">
          <cell r="I252">
            <v>5446538700</v>
          </cell>
        </row>
        <row r="253">
          <cell r="I253">
            <v>5452765165</v>
          </cell>
        </row>
        <row r="254">
          <cell r="I254">
            <v>5369478633</v>
          </cell>
        </row>
        <row r="255">
          <cell r="I255">
            <v>5412859636</v>
          </cell>
        </row>
        <row r="256">
          <cell r="I256">
            <v>5376252276</v>
          </cell>
        </row>
        <row r="257">
          <cell r="I257">
            <v>5435636495</v>
          </cell>
        </row>
        <row r="258">
          <cell r="I258">
            <v>5427150899</v>
          </cell>
        </row>
        <row r="259">
          <cell r="I259">
            <v>5422150330</v>
          </cell>
        </row>
        <row r="260">
          <cell r="I260">
            <v>5453317898</v>
          </cell>
        </row>
        <row r="261">
          <cell r="I261">
            <v>5427909013</v>
          </cell>
        </row>
        <row r="262">
          <cell r="I262">
            <v>5069001945</v>
          </cell>
        </row>
        <row r="263">
          <cell r="I263">
            <v>5423779984</v>
          </cell>
        </row>
        <row r="264">
          <cell r="I264">
            <v>5076386735</v>
          </cell>
        </row>
        <row r="265">
          <cell r="I265">
            <v>5067365850</v>
          </cell>
        </row>
        <row r="266">
          <cell r="I266">
            <v>5426047947</v>
          </cell>
        </row>
        <row r="267">
          <cell r="I267">
            <v>5452764720</v>
          </cell>
        </row>
        <row r="268">
          <cell r="I268">
            <v>5424856243</v>
          </cell>
        </row>
        <row r="269">
          <cell r="I269">
            <v>5517275515</v>
          </cell>
        </row>
        <row r="270">
          <cell r="I270">
            <v>5419578872</v>
          </cell>
        </row>
        <row r="271">
          <cell r="I271">
            <v>5345716993</v>
          </cell>
        </row>
        <row r="272">
          <cell r="I272">
            <v>5428954971</v>
          </cell>
        </row>
        <row r="273">
          <cell r="I273">
            <v>5375284503</v>
          </cell>
        </row>
        <row r="274">
          <cell r="I274">
            <v>5426693389</v>
          </cell>
        </row>
        <row r="275">
          <cell r="I275">
            <v>5316237193</v>
          </cell>
        </row>
        <row r="276">
          <cell r="I276">
            <v>5435661588</v>
          </cell>
        </row>
        <row r="277">
          <cell r="I277">
            <v>5427996369</v>
          </cell>
        </row>
        <row r="278">
          <cell r="I278">
            <v>5069067372</v>
          </cell>
        </row>
        <row r="279">
          <cell r="I279">
            <v>5436918114</v>
          </cell>
        </row>
        <row r="280">
          <cell r="I280">
            <v>5367024066</v>
          </cell>
        </row>
        <row r="281">
          <cell r="I281">
            <v>5424617790</v>
          </cell>
        </row>
        <row r="282">
          <cell r="I282">
            <v>5447899952</v>
          </cell>
        </row>
        <row r="283">
          <cell r="I283">
            <v>5313696268</v>
          </cell>
        </row>
        <row r="284">
          <cell r="I284">
            <v>5076498535</v>
          </cell>
        </row>
        <row r="285">
          <cell r="I285">
            <v>5452764025</v>
          </cell>
        </row>
        <row r="286">
          <cell r="I286">
            <v>5346095490</v>
          </cell>
        </row>
        <row r="287">
          <cell r="I287">
            <v>5054078786</v>
          </cell>
        </row>
        <row r="288">
          <cell r="I288">
            <v>5532572753</v>
          </cell>
        </row>
        <row r="289">
          <cell r="I289">
            <v>5466928065</v>
          </cell>
        </row>
        <row r="290">
          <cell r="I290">
            <v>5417796928</v>
          </cell>
        </row>
        <row r="291">
          <cell r="I291">
            <v>5453753252</v>
          </cell>
        </row>
        <row r="292">
          <cell r="I292">
            <v>5452201434</v>
          </cell>
        </row>
        <row r="293">
          <cell r="I293">
            <v>5457934429</v>
          </cell>
        </row>
        <row r="294">
          <cell r="I294">
            <v>5456675737</v>
          </cell>
        </row>
        <row r="295">
          <cell r="I295">
            <v>5426754868</v>
          </cell>
        </row>
        <row r="296">
          <cell r="I296">
            <v>5301525480</v>
          </cell>
        </row>
        <row r="297">
          <cell r="I297">
            <v>5467703511</v>
          </cell>
        </row>
        <row r="298">
          <cell r="I298">
            <v>5455054687</v>
          </cell>
        </row>
        <row r="299">
          <cell r="I299">
            <v>5428914995</v>
          </cell>
        </row>
        <row r="300">
          <cell r="I300">
            <v>5452173357</v>
          </cell>
        </row>
        <row r="301">
          <cell r="I301">
            <v>5417625711</v>
          </cell>
        </row>
        <row r="302">
          <cell r="I302">
            <v>5424108859</v>
          </cell>
        </row>
        <row r="303">
          <cell r="I303">
            <v>5414199392</v>
          </cell>
        </row>
        <row r="304">
          <cell r="I304">
            <v>5414358018</v>
          </cell>
        </row>
        <row r="305">
          <cell r="I305">
            <v>5448136432</v>
          </cell>
        </row>
        <row r="306">
          <cell r="I306">
            <v>5314514862</v>
          </cell>
        </row>
        <row r="307">
          <cell r="I307">
            <v>5433272472</v>
          </cell>
        </row>
        <row r="308">
          <cell r="I308">
            <v>5416965408</v>
          </cell>
        </row>
        <row r="309">
          <cell r="I309">
            <v>5414752446</v>
          </cell>
        </row>
        <row r="310">
          <cell r="I310">
            <v>5438772437</v>
          </cell>
        </row>
        <row r="311">
          <cell r="I311">
            <v>5418288030</v>
          </cell>
        </row>
        <row r="312">
          <cell r="I312">
            <v>5379142357</v>
          </cell>
        </row>
        <row r="313">
          <cell r="I313">
            <v>5383770124</v>
          </cell>
        </row>
        <row r="314">
          <cell r="I314">
            <v>5439628365</v>
          </cell>
        </row>
        <row r="315">
          <cell r="I315">
            <v>5436494701</v>
          </cell>
        </row>
        <row r="316">
          <cell r="I316">
            <v>5359132985</v>
          </cell>
        </row>
        <row r="317">
          <cell r="I317">
            <v>5379313726</v>
          </cell>
        </row>
        <row r="318">
          <cell r="I318">
            <v>5379135182</v>
          </cell>
        </row>
        <row r="319">
          <cell r="I319">
            <v>5323361901</v>
          </cell>
        </row>
        <row r="320">
          <cell r="I320">
            <v>5418498250</v>
          </cell>
        </row>
        <row r="321">
          <cell r="I321">
            <v>5412193343</v>
          </cell>
        </row>
        <row r="322">
          <cell r="I322">
            <v>5413131337</v>
          </cell>
        </row>
        <row r="323">
          <cell r="I323">
            <v>5399132744</v>
          </cell>
        </row>
        <row r="324">
          <cell r="I324">
            <v>5367700333</v>
          </cell>
        </row>
        <row r="325">
          <cell r="I325">
            <v>5435679091</v>
          </cell>
        </row>
        <row r="326">
          <cell r="I326">
            <v>5422751189</v>
          </cell>
        </row>
        <row r="327">
          <cell r="I327">
            <v>5376241637</v>
          </cell>
        </row>
        <row r="328">
          <cell r="I328">
            <v>5428914764</v>
          </cell>
        </row>
        <row r="329">
          <cell r="I329">
            <v>5416055951</v>
          </cell>
        </row>
        <row r="330">
          <cell r="I330">
            <v>5343764397</v>
          </cell>
        </row>
        <row r="331">
          <cell r="I331">
            <v>5380578419</v>
          </cell>
        </row>
        <row r="332">
          <cell r="I332">
            <v>5427792414</v>
          </cell>
        </row>
        <row r="333">
          <cell r="I333">
            <v>5413400616</v>
          </cell>
        </row>
        <row r="334">
          <cell r="I334">
            <v>5433494237</v>
          </cell>
        </row>
        <row r="335">
          <cell r="I335">
            <v>5077241048</v>
          </cell>
        </row>
        <row r="336">
          <cell r="I336">
            <v>5418160988</v>
          </cell>
        </row>
        <row r="337">
          <cell r="I337">
            <v>5413558401</v>
          </cell>
        </row>
        <row r="338">
          <cell r="I338">
            <v>5453524465</v>
          </cell>
        </row>
        <row r="339">
          <cell r="I339">
            <v>5455143737</v>
          </cell>
        </row>
        <row r="340">
          <cell r="I340">
            <v>5464066353</v>
          </cell>
        </row>
        <row r="341">
          <cell r="I341">
            <v>5432445998</v>
          </cell>
        </row>
        <row r="342">
          <cell r="I342">
            <v>5349820335</v>
          </cell>
        </row>
        <row r="343">
          <cell r="I343">
            <v>5436154807</v>
          </cell>
        </row>
        <row r="344">
          <cell r="I344">
            <v>5415896959</v>
          </cell>
        </row>
        <row r="345">
          <cell r="I345">
            <v>5457652576</v>
          </cell>
        </row>
        <row r="346">
          <cell r="I346">
            <v>5076667507</v>
          </cell>
        </row>
        <row r="347">
          <cell r="I347">
            <v>5077221424</v>
          </cell>
        </row>
        <row r="348">
          <cell r="I348">
            <v>5073390545</v>
          </cell>
        </row>
        <row r="349">
          <cell r="I349">
            <v>5386637386</v>
          </cell>
        </row>
        <row r="350">
          <cell r="I350">
            <v>5419111478</v>
          </cell>
        </row>
        <row r="351">
          <cell r="I351">
            <v>5424248997</v>
          </cell>
        </row>
        <row r="352">
          <cell r="I352">
            <v>5376272010</v>
          </cell>
        </row>
        <row r="353">
          <cell r="I353">
            <v>5449120037</v>
          </cell>
        </row>
        <row r="354">
          <cell r="I354">
            <v>5393066654</v>
          </cell>
        </row>
        <row r="355">
          <cell r="I355">
            <v>5349183587</v>
          </cell>
        </row>
        <row r="356">
          <cell r="I356">
            <v>5066979760</v>
          </cell>
        </row>
        <row r="357">
          <cell r="I357">
            <v>5417831009</v>
          </cell>
        </row>
        <row r="358">
          <cell r="I358">
            <v>5423824044</v>
          </cell>
        </row>
        <row r="359">
          <cell r="I359">
            <v>5064597178</v>
          </cell>
        </row>
        <row r="360">
          <cell r="I360">
            <v>5307007837</v>
          </cell>
        </row>
        <row r="361">
          <cell r="I361">
            <v>5545994075</v>
          </cell>
        </row>
        <row r="362">
          <cell r="I362">
            <v>5347383806</v>
          </cell>
        </row>
        <row r="363">
          <cell r="I363">
            <v>5379142394</v>
          </cell>
        </row>
        <row r="364">
          <cell r="I364">
            <v>5456911891</v>
          </cell>
        </row>
        <row r="365">
          <cell r="I365">
            <v>5449146518</v>
          </cell>
        </row>
        <row r="366">
          <cell r="I366">
            <v>5453130599</v>
          </cell>
        </row>
        <row r="367">
          <cell r="I367">
            <v>5459746005</v>
          </cell>
        </row>
        <row r="368">
          <cell r="I368">
            <v>5468118015</v>
          </cell>
        </row>
        <row r="369">
          <cell r="I369">
            <v>5319147909</v>
          </cell>
        </row>
        <row r="370">
          <cell r="I370">
            <v>5458614983</v>
          </cell>
        </row>
        <row r="371">
          <cell r="I371">
            <v>5558801837</v>
          </cell>
        </row>
        <row r="372">
          <cell r="I372">
            <v>5427690548</v>
          </cell>
        </row>
        <row r="373">
          <cell r="I373">
            <v>5467371189</v>
          </cell>
        </row>
        <row r="374">
          <cell r="I374">
            <v>5549243659</v>
          </cell>
        </row>
        <row r="375">
          <cell r="I375">
            <v>5057245216</v>
          </cell>
        </row>
        <row r="376">
          <cell r="I376">
            <v>5416650162</v>
          </cell>
        </row>
        <row r="377">
          <cell r="I377">
            <v>5413055241</v>
          </cell>
        </row>
        <row r="378">
          <cell r="I378">
            <v>5435876402</v>
          </cell>
        </row>
        <row r="379">
          <cell r="I379">
            <v>5415498120</v>
          </cell>
        </row>
        <row r="380">
          <cell r="I380">
            <v>5374148920</v>
          </cell>
        </row>
        <row r="381">
          <cell r="I381">
            <v>5426769939</v>
          </cell>
        </row>
        <row r="382">
          <cell r="I382">
            <v>5423946604</v>
          </cell>
        </row>
        <row r="383">
          <cell r="I383">
            <v>5549838538</v>
          </cell>
        </row>
        <row r="384">
          <cell r="I384">
            <v>5454469307</v>
          </cell>
        </row>
        <row r="385">
          <cell r="I385">
            <v>5055759550</v>
          </cell>
        </row>
        <row r="386">
          <cell r="I386">
            <v>5427690547</v>
          </cell>
        </row>
        <row r="387">
          <cell r="I387">
            <v>5454027580</v>
          </cell>
        </row>
        <row r="388">
          <cell r="I388">
            <v>5376267975</v>
          </cell>
        </row>
        <row r="389">
          <cell r="I389">
            <v>5465307578</v>
          </cell>
        </row>
        <row r="390">
          <cell r="I390">
            <v>5373585700</v>
          </cell>
        </row>
        <row r="391">
          <cell r="I391">
            <v>5374156528</v>
          </cell>
        </row>
        <row r="392">
          <cell r="I392">
            <v>5446159363</v>
          </cell>
        </row>
        <row r="393">
          <cell r="I393">
            <v>5416218776</v>
          </cell>
        </row>
        <row r="394">
          <cell r="I394">
            <v>5056189870</v>
          </cell>
        </row>
        <row r="395">
          <cell r="I395">
            <v>5412399410</v>
          </cell>
        </row>
        <row r="396">
          <cell r="I396">
            <v>5419379099</v>
          </cell>
        </row>
        <row r="397">
          <cell r="I397">
            <v>5316284333</v>
          </cell>
        </row>
        <row r="398">
          <cell r="I398">
            <v>5464543122</v>
          </cell>
        </row>
        <row r="399">
          <cell r="I399">
            <v>5423675216</v>
          </cell>
        </row>
        <row r="400">
          <cell r="I400">
            <v>5418694042</v>
          </cell>
        </row>
        <row r="401">
          <cell r="I401">
            <v>5372105757</v>
          </cell>
        </row>
        <row r="402">
          <cell r="I402">
            <v>5369618016</v>
          </cell>
        </row>
        <row r="403">
          <cell r="I403">
            <v>5436220080</v>
          </cell>
        </row>
        <row r="404">
          <cell r="I404">
            <v>5445105324</v>
          </cell>
        </row>
        <row r="405">
          <cell r="I405">
            <v>5399142115</v>
          </cell>
        </row>
        <row r="406">
          <cell r="I406">
            <v>5395292362</v>
          </cell>
        </row>
        <row r="407">
          <cell r="I407">
            <v>5416518125</v>
          </cell>
        </row>
        <row r="408">
          <cell r="I408">
            <v>5074754976</v>
          </cell>
        </row>
        <row r="409">
          <cell r="I409">
            <v>5412714123</v>
          </cell>
        </row>
        <row r="410">
          <cell r="I410">
            <v>5416883767</v>
          </cell>
        </row>
        <row r="411">
          <cell r="I411">
            <v>5399673733</v>
          </cell>
        </row>
        <row r="412">
          <cell r="I412">
            <v>5063160318</v>
          </cell>
        </row>
        <row r="413">
          <cell r="I413">
            <v>5380578463</v>
          </cell>
        </row>
        <row r="414">
          <cell r="I414">
            <v>5389608832</v>
          </cell>
        </row>
        <row r="415">
          <cell r="I415">
            <v>5063887401</v>
          </cell>
        </row>
        <row r="416">
          <cell r="I416">
            <v>5448671094</v>
          </cell>
        </row>
        <row r="417">
          <cell r="I417">
            <v>5434981333</v>
          </cell>
        </row>
        <row r="418">
          <cell r="I418">
            <v>5395994396</v>
          </cell>
        </row>
        <row r="419">
          <cell r="I419">
            <v>5413608508</v>
          </cell>
        </row>
        <row r="420">
          <cell r="I420">
            <v>5413686422</v>
          </cell>
        </row>
        <row r="421">
          <cell r="I421">
            <v>5068573480</v>
          </cell>
        </row>
        <row r="422">
          <cell r="I422">
            <v>5314657676</v>
          </cell>
        </row>
        <row r="423">
          <cell r="I423">
            <v>5345678084</v>
          </cell>
        </row>
        <row r="424">
          <cell r="I424">
            <v>5417828315</v>
          </cell>
        </row>
        <row r="425">
          <cell r="I425">
            <v>5548671896</v>
          </cell>
        </row>
        <row r="426">
          <cell r="I426">
            <v>5444403037</v>
          </cell>
        </row>
        <row r="427">
          <cell r="I427">
            <v>5448765430</v>
          </cell>
        </row>
        <row r="428">
          <cell r="I428">
            <v>5061010724</v>
          </cell>
        </row>
        <row r="429">
          <cell r="I429">
            <v>5345140075</v>
          </cell>
        </row>
        <row r="430">
          <cell r="I430">
            <v>5446755078</v>
          </cell>
        </row>
        <row r="431">
          <cell r="I431">
            <v>5312761150</v>
          </cell>
        </row>
        <row r="432">
          <cell r="I432">
            <v>5345712599</v>
          </cell>
        </row>
        <row r="433">
          <cell r="I433">
            <v>5380493127</v>
          </cell>
        </row>
        <row r="434">
          <cell r="I434">
            <v>5426591515</v>
          </cell>
        </row>
        <row r="435">
          <cell r="I435">
            <v>5422750619</v>
          </cell>
        </row>
        <row r="436">
          <cell r="I436">
            <v>5347770188</v>
          </cell>
        </row>
        <row r="437">
          <cell r="I437">
            <v>5398902638</v>
          </cell>
        </row>
        <row r="438">
          <cell r="I438">
            <v>5069543133</v>
          </cell>
        </row>
        <row r="439">
          <cell r="I439">
            <v>5307758616</v>
          </cell>
        </row>
        <row r="440">
          <cell r="I440">
            <v>5075450813</v>
          </cell>
        </row>
        <row r="441">
          <cell r="I441">
            <v>5453889130</v>
          </cell>
        </row>
        <row r="442">
          <cell r="I442">
            <v>5364940441</v>
          </cell>
        </row>
        <row r="443">
          <cell r="I443">
            <v>5075850620</v>
          </cell>
        </row>
        <row r="444">
          <cell r="I444">
            <v>5327654267</v>
          </cell>
        </row>
        <row r="445">
          <cell r="I445">
            <v>5310816459</v>
          </cell>
        </row>
        <row r="446">
          <cell r="I446">
            <v>5369234209</v>
          </cell>
        </row>
        <row r="447">
          <cell r="I447">
            <v>5452201255</v>
          </cell>
        </row>
        <row r="448">
          <cell r="I448">
            <v>5316533637</v>
          </cell>
        </row>
        <row r="449">
          <cell r="I449">
            <v>5458091464</v>
          </cell>
        </row>
        <row r="450">
          <cell r="I450">
            <v>5457484362</v>
          </cell>
        </row>
        <row r="451">
          <cell r="I451">
            <v>5435175393</v>
          </cell>
        </row>
        <row r="452">
          <cell r="I452">
            <v>5064282170</v>
          </cell>
        </row>
        <row r="453">
          <cell r="I453">
            <v>5052349494</v>
          </cell>
        </row>
        <row r="454">
          <cell r="I454">
            <v>5318591097</v>
          </cell>
        </row>
        <row r="455">
          <cell r="I455">
            <v>5432680498</v>
          </cell>
        </row>
        <row r="456">
          <cell r="I456">
            <v>5344143121</v>
          </cell>
        </row>
        <row r="457">
          <cell r="I457">
            <v>5064381026</v>
          </cell>
        </row>
        <row r="458">
          <cell r="I458">
            <v>5382778197</v>
          </cell>
        </row>
        <row r="459">
          <cell r="I459">
            <v>5423776366</v>
          </cell>
        </row>
        <row r="460">
          <cell r="I460">
            <v>5433637576</v>
          </cell>
        </row>
        <row r="461">
          <cell r="I461">
            <v>5055508657</v>
          </cell>
        </row>
        <row r="462">
          <cell r="I462">
            <v>5452765100</v>
          </cell>
        </row>
        <row r="463">
          <cell r="I463">
            <v>5439674335</v>
          </cell>
        </row>
        <row r="464">
          <cell r="I464" t="str">
            <v>-</v>
          </cell>
        </row>
        <row r="465">
          <cell r="I465">
            <v>5417670537</v>
          </cell>
        </row>
        <row r="466">
          <cell r="I466">
            <v>5536305630</v>
          </cell>
        </row>
        <row r="467">
          <cell r="I467" t="str">
            <v>-</v>
          </cell>
        </row>
        <row r="468">
          <cell r="I468">
            <v>5465645273</v>
          </cell>
        </row>
        <row r="469">
          <cell r="I469">
            <v>5321567017</v>
          </cell>
        </row>
        <row r="470">
          <cell r="I470">
            <v>5302884601</v>
          </cell>
        </row>
        <row r="471">
          <cell r="I471">
            <v>5452765208</v>
          </cell>
        </row>
        <row r="472">
          <cell r="I472">
            <v>5432445929</v>
          </cell>
        </row>
        <row r="473">
          <cell r="I473">
            <v>5422150690</v>
          </cell>
        </row>
        <row r="474">
          <cell r="I474">
            <v>5442455172</v>
          </cell>
        </row>
        <row r="475">
          <cell r="I475">
            <v>5073200236</v>
          </cell>
        </row>
        <row r="476">
          <cell r="I476" t="str">
            <v>-</v>
          </cell>
        </row>
        <row r="477">
          <cell r="I477">
            <v>5075155434</v>
          </cell>
        </row>
        <row r="478">
          <cell r="I478">
            <v>5067927715</v>
          </cell>
        </row>
        <row r="479">
          <cell r="I479">
            <v>5515502369</v>
          </cell>
        </row>
        <row r="480">
          <cell r="I480">
            <v>5303286244</v>
          </cell>
        </row>
        <row r="481">
          <cell r="I481">
            <v>5347633141</v>
          </cell>
        </row>
        <row r="482">
          <cell r="I482">
            <v>5444421258</v>
          </cell>
        </row>
        <row r="483">
          <cell r="I483">
            <v>5438541646</v>
          </cell>
        </row>
        <row r="484">
          <cell r="I484">
            <v>5319760220</v>
          </cell>
        </row>
        <row r="485">
          <cell r="I485">
            <v>5427690560</v>
          </cell>
        </row>
        <row r="486">
          <cell r="I486">
            <v>5375631169</v>
          </cell>
        </row>
        <row r="487">
          <cell r="I487">
            <v>5373579157</v>
          </cell>
        </row>
        <row r="488">
          <cell r="I488">
            <v>5415440151</v>
          </cell>
        </row>
        <row r="489">
          <cell r="I489">
            <v>5375629266</v>
          </cell>
        </row>
        <row r="490">
          <cell r="I490">
            <v>5454870282</v>
          </cell>
        </row>
        <row r="491">
          <cell r="I491">
            <v>5428345425</v>
          </cell>
        </row>
        <row r="492">
          <cell r="I492">
            <v>5456912301</v>
          </cell>
        </row>
        <row r="493">
          <cell r="I493">
            <v>5323044538</v>
          </cell>
        </row>
        <row r="494">
          <cell r="I494">
            <v>5309783150</v>
          </cell>
        </row>
        <row r="495">
          <cell r="I495">
            <v>5419679723</v>
          </cell>
        </row>
        <row r="496">
          <cell r="I496">
            <v>5362314212</v>
          </cell>
        </row>
        <row r="497">
          <cell r="I497">
            <v>5079994456</v>
          </cell>
        </row>
        <row r="498">
          <cell r="I498">
            <v>5448265353</v>
          </cell>
        </row>
        <row r="499">
          <cell r="I499">
            <v>5439338848</v>
          </cell>
        </row>
        <row r="500">
          <cell r="I500">
            <v>5453306850</v>
          </cell>
        </row>
        <row r="501">
          <cell r="I501">
            <v>5449120401</v>
          </cell>
        </row>
        <row r="502">
          <cell r="I502">
            <v>5436411272</v>
          </cell>
        </row>
        <row r="503">
          <cell r="I503">
            <v>5466305262</v>
          </cell>
        </row>
        <row r="504">
          <cell r="I504">
            <v>5061034063</v>
          </cell>
        </row>
        <row r="505">
          <cell r="I505">
            <v>5445804919</v>
          </cell>
        </row>
        <row r="506">
          <cell r="I506">
            <v>5422819802</v>
          </cell>
        </row>
        <row r="507">
          <cell r="I507" t="str">
            <v>-</v>
          </cell>
        </row>
        <row r="508">
          <cell r="I508">
            <v>5439281242</v>
          </cell>
        </row>
        <row r="509">
          <cell r="I509">
            <v>5427956767</v>
          </cell>
        </row>
        <row r="510">
          <cell r="I510">
            <v>5453925920</v>
          </cell>
        </row>
        <row r="511">
          <cell r="I511">
            <v>5055916013</v>
          </cell>
        </row>
        <row r="512">
          <cell r="I512">
            <v>5343949730</v>
          </cell>
        </row>
        <row r="513">
          <cell r="I513">
            <v>5532303599</v>
          </cell>
        </row>
        <row r="514">
          <cell r="I514">
            <v>5313472350</v>
          </cell>
        </row>
        <row r="515">
          <cell r="I515">
            <v>5422198729</v>
          </cell>
        </row>
        <row r="516">
          <cell r="I516">
            <v>5469092001</v>
          </cell>
        </row>
        <row r="517">
          <cell r="I517">
            <v>5426092686</v>
          </cell>
        </row>
        <row r="518">
          <cell r="I518">
            <v>5330187785</v>
          </cell>
        </row>
        <row r="519">
          <cell r="I519">
            <v>5387332677</v>
          </cell>
        </row>
        <row r="520">
          <cell r="I520">
            <v>5342059754</v>
          </cell>
        </row>
        <row r="521">
          <cell r="I521">
            <v>5384243383</v>
          </cell>
        </row>
        <row r="522">
          <cell r="I522">
            <v>5078684637</v>
          </cell>
        </row>
        <row r="523">
          <cell r="I523">
            <v>5459442566</v>
          </cell>
        </row>
        <row r="524">
          <cell r="I524">
            <v>5415026083</v>
          </cell>
        </row>
        <row r="525">
          <cell r="I525">
            <v>5360596420</v>
          </cell>
        </row>
        <row r="526">
          <cell r="I526">
            <v>5448773945</v>
          </cell>
        </row>
        <row r="527">
          <cell r="I527">
            <v>5373856281</v>
          </cell>
        </row>
        <row r="528">
          <cell r="I528">
            <v>5319184028</v>
          </cell>
        </row>
        <row r="529">
          <cell r="I529">
            <v>5494599995</v>
          </cell>
        </row>
        <row r="530">
          <cell r="I530">
            <v>5469381007</v>
          </cell>
        </row>
        <row r="531">
          <cell r="I531">
            <v>5414632372</v>
          </cell>
        </row>
        <row r="532">
          <cell r="I532">
            <v>5433231481</v>
          </cell>
        </row>
        <row r="533">
          <cell r="I533">
            <v>5419007337</v>
          </cell>
        </row>
        <row r="534">
          <cell r="I534">
            <v>5433133305</v>
          </cell>
        </row>
        <row r="535">
          <cell r="I535">
            <v>5455176496</v>
          </cell>
        </row>
        <row r="536">
          <cell r="I536">
            <v>5437248894</v>
          </cell>
        </row>
        <row r="537">
          <cell r="I537">
            <v>5316245418</v>
          </cell>
        </row>
        <row r="538">
          <cell r="I538">
            <v>5365910919</v>
          </cell>
        </row>
        <row r="539">
          <cell r="I539">
            <v>5454586567</v>
          </cell>
        </row>
        <row r="540">
          <cell r="I540">
            <v>5435024163</v>
          </cell>
        </row>
        <row r="541">
          <cell r="I541">
            <v>5469381026</v>
          </cell>
        </row>
        <row r="542">
          <cell r="I542">
            <v>5425749423</v>
          </cell>
        </row>
        <row r="543">
          <cell r="I543">
            <v>5452763170</v>
          </cell>
        </row>
        <row r="544">
          <cell r="I544">
            <v>5444828047</v>
          </cell>
        </row>
        <row r="545">
          <cell r="I545">
            <v>5457372001</v>
          </cell>
        </row>
        <row r="546">
          <cell r="I546">
            <v>5383860111</v>
          </cell>
        </row>
        <row r="547">
          <cell r="I547">
            <v>5434754863</v>
          </cell>
        </row>
        <row r="548">
          <cell r="I548">
            <v>5545634186</v>
          </cell>
        </row>
        <row r="549">
          <cell r="I549">
            <v>5433751936</v>
          </cell>
        </row>
        <row r="550">
          <cell r="I550">
            <v>5433404953</v>
          </cell>
        </row>
        <row r="551">
          <cell r="I551">
            <v>5535045410</v>
          </cell>
        </row>
        <row r="552">
          <cell r="I552">
            <v>5074768812</v>
          </cell>
        </row>
        <row r="553">
          <cell r="I553">
            <v>5512592359</v>
          </cell>
        </row>
        <row r="554">
          <cell r="I554">
            <v>5426653722</v>
          </cell>
        </row>
        <row r="555">
          <cell r="I555">
            <v>5415162029</v>
          </cell>
        </row>
        <row r="556">
          <cell r="I556">
            <v>5468996775</v>
          </cell>
        </row>
        <row r="557">
          <cell r="I557">
            <v>5393322925</v>
          </cell>
        </row>
        <row r="558">
          <cell r="I558">
            <v>5435651870</v>
          </cell>
        </row>
        <row r="559">
          <cell r="I559">
            <v>5362375472</v>
          </cell>
        </row>
        <row r="560">
          <cell r="I560">
            <v>5078898628</v>
          </cell>
        </row>
        <row r="561">
          <cell r="I561">
            <v>5456911965</v>
          </cell>
        </row>
        <row r="562">
          <cell r="I562">
            <v>5315100058</v>
          </cell>
        </row>
        <row r="563">
          <cell r="I563">
            <v>5423747721</v>
          </cell>
        </row>
        <row r="564">
          <cell r="I564">
            <v>5348532832</v>
          </cell>
        </row>
        <row r="565">
          <cell r="I565">
            <v>5465373712</v>
          </cell>
        </row>
        <row r="566">
          <cell r="I566">
            <v>5378170174</v>
          </cell>
        </row>
        <row r="567">
          <cell r="I567">
            <v>5367939037</v>
          </cell>
        </row>
        <row r="568">
          <cell r="I568">
            <v>5459442570</v>
          </cell>
        </row>
        <row r="569">
          <cell r="I569">
            <v>5456912360</v>
          </cell>
        </row>
        <row r="570">
          <cell r="I570">
            <v>5312946387</v>
          </cell>
        </row>
        <row r="571">
          <cell r="I571">
            <v>5375085253</v>
          </cell>
        </row>
        <row r="572">
          <cell r="I572">
            <v>5360657495</v>
          </cell>
        </row>
        <row r="573">
          <cell r="I573">
            <v>5456455122</v>
          </cell>
        </row>
        <row r="574">
          <cell r="I574">
            <v>5367867161</v>
          </cell>
        </row>
        <row r="575">
          <cell r="I575">
            <v>5422930978</v>
          </cell>
        </row>
        <row r="576">
          <cell r="I576" t="str">
            <v>-</v>
          </cell>
        </row>
        <row r="577">
          <cell r="I577">
            <v>5418045684</v>
          </cell>
        </row>
        <row r="578">
          <cell r="I578">
            <v>5340731466</v>
          </cell>
        </row>
        <row r="579">
          <cell r="I579">
            <v>5533803357</v>
          </cell>
        </row>
        <row r="580">
          <cell r="I580">
            <v>5447873949</v>
          </cell>
        </row>
        <row r="581">
          <cell r="I581">
            <v>5426181331</v>
          </cell>
        </row>
        <row r="582">
          <cell r="I582">
            <v>5432663010</v>
          </cell>
        </row>
        <row r="583">
          <cell r="I583">
            <v>5443319994</v>
          </cell>
        </row>
        <row r="584">
          <cell r="I584">
            <v>5054718687</v>
          </cell>
        </row>
        <row r="585">
          <cell r="I585">
            <v>5437870122</v>
          </cell>
        </row>
        <row r="586">
          <cell r="I586">
            <v>5469797967</v>
          </cell>
        </row>
        <row r="587">
          <cell r="I587">
            <v>5455669919</v>
          </cell>
        </row>
        <row r="588">
          <cell r="I588">
            <v>5532831791</v>
          </cell>
        </row>
        <row r="589">
          <cell r="I589">
            <v>5462415318</v>
          </cell>
        </row>
        <row r="590">
          <cell r="I590">
            <v>5445824790</v>
          </cell>
        </row>
        <row r="591">
          <cell r="I591">
            <v>5462713939</v>
          </cell>
        </row>
        <row r="592">
          <cell r="I592">
            <v>5366587224</v>
          </cell>
        </row>
        <row r="593">
          <cell r="I593">
            <v>5469381625</v>
          </cell>
        </row>
        <row r="594">
          <cell r="I594">
            <v>5378490544</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5"/>
  <sheetViews>
    <sheetView showGridLines="0" tabSelected="1" workbookViewId="0">
      <selection activeCell="AX44" sqref="AX44"/>
    </sheetView>
  </sheetViews>
  <sheetFormatPr defaultRowHeight="15"/>
  <cols>
    <col min="1" max="1" width="6.7109375" customWidth="1"/>
    <col min="2" max="2" width="2.5703125" customWidth="1"/>
    <col min="3" max="3" width="3" customWidth="1"/>
    <col min="4" max="4" width="6.140625" customWidth="1"/>
    <col min="5" max="5" width="12.42578125" customWidth="1"/>
    <col min="6" max="6" width="14.28515625" customWidth="1"/>
    <col min="7" max="7" width="2.42578125" customWidth="1"/>
    <col min="8" max="8" width="2.140625" customWidth="1"/>
    <col min="9" max="9" width="3.5703125" customWidth="1"/>
    <col min="10" max="10" width="2.5703125" customWidth="1"/>
    <col min="11" max="11" width="2.28515625" customWidth="1"/>
    <col min="12" max="14" width="2.7109375" customWidth="1"/>
    <col min="15" max="15" width="2.85546875" customWidth="1"/>
    <col min="16" max="16" width="3.140625" customWidth="1"/>
    <col min="17" max="19" width="3" customWidth="1"/>
    <col min="20" max="20" width="3.42578125" customWidth="1"/>
    <col min="21" max="22" width="3.140625" customWidth="1"/>
    <col min="23" max="23" width="3.5703125" customWidth="1"/>
    <col min="24" max="24" width="3.28515625" customWidth="1"/>
    <col min="25" max="28" width="3" customWidth="1"/>
    <col min="29" max="29" width="3.5703125" customWidth="1"/>
    <col min="30" max="30" width="3" customWidth="1"/>
    <col min="31" max="31" width="3.140625" customWidth="1"/>
    <col min="32" max="32" width="3" customWidth="1"/>
    <col min="33" max="33" width="3.42578125" customWidth="1"/>
    <col min="34" max="35" width="3.140625" customWidth="1"/>
    <col min="36" max="36" width="3.42578125" customWidth="1"/>
    <col min="37" max="37" width="3.140625" customWidth="1"/>
    <col min="38" max="38" width="3.28515625" customWidth="1"/>
    <col min="39" max="40" width="3" customWidth="1"/>
    <col min="41" max="44" width="3.7109375" customWidth="1"/>
    <col min="45" max="45" width="3.5703125" customWidth="1"/>
    <col min="46" max="46" width="3.42578125" customWidth="1"/>
    <col min="47" max="47" width="3" customWidth="1"/>
    <col min="48" max="48" width="3.28515625" customWidth="1"/>
    <col min="49" max="49" width="3.42578125" customWidth="1"/>
    <col min="50" max="50" width="3.5703125" customWidth="1"/>
    <col min="51" max="51" width="4" customWidth="1"/>
    <col min="52" max="52" width="4.140625" customWidth="1"/>
    <col min="53" max="53" width="3.5703125" customWidth="1"/>
    <col min="54" max="54" width="3.85546875" customWidth="1"/>
    <col min="55" max="55" width="14.28515625" customWidth="1"/>
    <col min="56" max="56" width="4" customWidth="1"/>
  </cols>
  <sheetData>
    <row r="1" spans="1:57">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row>
    <row r="2" spans="1:57" ht="91.5" customHeight="1">
      <c r="A2" s="6"/>
      <c r="C2" s="77" t="s">
        <v>49</v>
      </c>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E2" s="6"/>
    </row>
    <row r="3" spans="1:57" ht="20.25" customHeight="1">
      <c r="A3" s="6"/>
      <c r="C3" s="1"/>
      <c r="D3" s="2"/>
      <c r="E3" s="26"/>
      <c r="F3" s="2"/>
      <c r="G3" s="78" t="s">
        <v>0</v>
      </c>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E3" s="6"/>
    </row>
    <row r="4" spans="1:57" ht="15.75" thickBot="1">
      <c r="A4" s="6"/>
      <c r="C4" s="7"/>
      <c r="D4" s="29" t="s">
        <v>1</v>
      </c>
      <c r="E4" s="29" t="s">
        <v>44</v>
      </c>
      <c r="F4" s="33" t="s">
        <v>45</v>
      </c>
      <c r="G4" s="7">
        <v>1</v>
      </c>
      <c r="H4" s="7">
        <v>2</v>
      </c>
      <c r="I4" s="7">
        <v>3</v>
      </c>
      <c r="J4" s="7">
        <v>4</v>
      </c>
      <c r="K4" s="7">
        <v>5</v>
      </c>
      <c r="L4" s="7">
        <v>6</v>
      </c>
      <c r="M4" s="7">
        <v>7</v>
      </c>
      <c r="N4" s="7">
        <v>8</v>
      </c>
      <c r="O4" s="7">
        <v>9</v>
      </c>
      <c r="P4" s="7">
        <v>10</v>
      </c>
      <c r="Q4" s="7">
        <v>11</v>
      </c>
      <c r="R4" s="7">
        <v>12</v>
      </c>
      <c r="S4" s="7">
        <v>13</v>
      </c>
      <c r="T4" s="7">
        <v>14</v>
      </c>
      <c r="U4" s="7">
        <v>15</v>
      </c>
      <c r="V4" s="7">
        <v>16</v>
      </c>
      <c r="W4" s="7">
        <v>17</v>
      </c>
      <c r="X4" s="7">
        <v>18</v>
      </c>
      <c r="Y4" s="7">
        <v>19</v>
      </c>
      <c r="Z4" s="7">
        <v>20</v>
      </c>
      <c r="AA4" s="7">
        <v>21</v>
      </c>
      <c r="AB4" s="7">
        <v>22</v>
      </c>
      <c r="AC4" s="7">
        <v>23</v>
      </c>
      <c r="AD4" s="7">
        <v>24</v>
      </c>
      <c r="AE4" s="7">
        <v>25</v>
      </c>
      <c r="AF4" s="7">
        <v>26</v>
      </c>
      <c r="AG4" s="7">
        <v>27</v>
      </c>
      <c r="AH4" s="7">
        <v>28</v>
      </c>
      <c r="AI4" s="7">
        <v>29</v>
      </c>
      <c r="AJ4" s="7">
        <v>30</v>
      </c>
      <c r="AK4" s="7">
        <v>31</v>
      </c>
      <c r="AL4" s="7">
        <v>32</v>
      </c>
      <c r="AM4" s="7">
        <v>33</v>
      </c>
      <c r="AN4" s="7">
        <v>34</v>
      </c>
      <c r="AO4" s="7">
        <v>35</v>
      </c>
      <c r="AP4" s="7">
        <v>36</v>
      </c>
      <c r="AQ4" s="7">
        <v>37</v>
      </c>
      <c r="AR4" s="7">
        <v>38</v>
      </c>
      <c r="AS4" s="7">
        <v>39</v>
      </c>
      <c r="AT4" s="7">
        <v>40</v>
      </c>
      <c r="AU4" s="7">
        <v>41</v>
      </c>
      <c r="AV4" s="7">
        <v>42</v>
      </c>
      <c r="AW4" s="7">
        <v>43</v>
      </c>
      <c r="AX4" s="7">
        <v>44</v>
      </c>
      <c r="AY4" s="7">
        <v>45</v>
      </c>
      <c r="AZ4" s="7">
        <v>46</v>
      </c>
      <c r="BA4" s="7">
        <v>47</v>
      </c>
      <c r="BB4" s="7">
        <v>48</v>
      </c>
      <c r="BC4" s="7" t="s">
        <v>2</v>
      </c>
      <c r="BE4" s="6"/>
    </row>
    <row r="5" spans="1:57" ht="18" customHeight="1" thickBot="1">
      <c r="A5" s="6"/>
      <c r="C5" s="28">
        <v>1</v>
      </c>
      <c r="D5" s="30"/>
      <c r="E5" s="31"/>
      <c r="F5" s="32"/>
      <c r="G5" s="27"/>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E5" s="6"/>
    </row>
    <row r="6" spans="1:57" ht="18" customHeight="1" thickBot="1">
      <c r="A6" s="6"/>
      <c r="C6" s="28">
        <v>2</v>
      </c>
      <c r="D6" s="30"/>
      <c r="E6" s="31"/>
      <c r="F6" s="32"/>
      <c r="G6" s="27"/>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E6" s="6"/>
    </row>
    <row r="7" spans="1:57" ht="18" customHeight="1" thickBot="1">
      <c r="A7" s="6"/>
      <c r="C7" s="28">
        <v>3</v>
      </c>
      <c r="D7" s="30"/>
      <c r="E7" s="31"/>
      <c r="F7" s="32"/>
      <c r="G7" s="27"/>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E7" s="6"/>
    </row>
    <row r="8" spans="1:57" ht="18" customHeight="1" thickBot="1">
      <c r="A8" s="6"/>
      <c r="C8" s="28">
        <v>4</v>
      </c>
      <c r="D8" s="30"/>
      <c r="E8" s="31"/>
      <c r="F8" s="32"/>
      <c r="G8" s="27"/>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E8" s="6"/>
    </row>
    <row r="9" spans="1:57" ht="18" customHeight="1" thickBot="1">
      <c r="A9" s="6"/>
      <c r="C9" s="28">
        <v>5</v>
      </c>
      <c r="D9" s="30"/>
      <c r="E9" s="31"/>
      <c r="F9" s="32"/>
      <c r="G9" s="27"/>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E9" s="6"/>
    </row>
    <row r="10" spans="1:57" ht="18" customHeight="1" thickBot="1">
      <c r="A10" s="6"/>
      <c r="C10" s="28">
        <v>6</v>
      </c>
      <c r="D10" s="30"/>
      <c r="E10" s="31"/>
      <c r="F10" s="32"/>
      <c r="G10" s="27"/>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E10" s="6"/>
    </row>
    <row r="11" spans="1:57" ht="18" customHeight="1" thickBot="1">
      <c r="A11" s="6"/>
      <c r="C11" s="28">
        <v>7</v>
      </c>
      <c r="D11" s="30"/>
      <c r="E11" s="31"/>
      <c r="F11" s="32"/>
      <c r="G11" s="27"/>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E11" s="6"/>
    </row>
    <row r="12" spans="1:57" ht="18" customHeight="1" thickBot="1">
      <c r="A12" s="6"/>
      <c r="C12" s="28">
        <v>8</v>
      </c>
      <c r="D12" s="30"/>
      <c r="E12" s="31"/>
      <c r="F12" s="32"/>
      <c r="G12" s="27"/>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E12" s="6"/>
    </row>
    <row r="13" spans="1:57" ht="18" customHeight="1" thickBot="1">
      <c r="A13" s="6"/>
      <c r="C13" s="28">
        <v>9</v>
      </c>
      <c r="D13" s="30"/>
      <c r="E13" s="31"/>
      <c r="F13" s="32"/>
      <c r="G13" s="27"/>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E13" s="6"/>
    </row>
    <row r="14" spans="1:57" ht="18" customHeight="1" thickBot="1">
      <c r="A14" s="6"/>
      <c r="C14" s="28">
        <v>10</v>
      </c>
      <c r="D14" s="30"/>
      <c r="E14" s="31"/>
      <c r="F14" s="32"/>
      <c r="G14" s="27"/>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E14" s="6"/>
    </row>
    <row r="15" spans="1:57" ht="18" customHeight="1" thickBot="1">
      <c r="A15" s="6"/>
      <c r="C15" s="28">
        <v>11</v>
      </c>
      <c r="D15" s="30"/>
      <c r="E15" s="31"/>
      <c r="F15" s="32"/>
      <c r="G15" s="27"/>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E15" s="6"/>
    </row>
    <row r="16" spans="1:57" ht="18" customHeight="1" thickBot="1">
      <c r="A16" s="6"/>
      <c r="C16" s="28">
        <v>12</v>
      </c>
      <c r="D16" s="30"/>
      <c r="E16" s="31"/>
      <c r="F16" s="32"/>
      <c r="G16" s="27"/>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E16" s="6"/>
    </row>
    <row r="17" spans="1:57" ht="18" customHeight="1" thickBot="1">
      <c r="A17" s="6"/>
      <c r="C17" s="28">
        <v>13</v>
      </c>
      <c r="D17" s="30"/>
      <c r="E17" s="31"/>
      <c r="F17" s="32"/>
      <c r="G17" s="27"/>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E17" s="6"/>
    </row>
    <row r="18" spans="1:57" ht="18" customHeight="1" thickBot="1">
      <c r="A18" s="6"/>
      <c r="C18" s="28">
        <v>14</v>
      </c>
      <c r="D18" s="30"/>
      <c r="E18" s="31"/>
      <c r="F18" s="32"/>
      <c r="G18" s="27"/>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E18" s="6"/>
    </row>
    <row r="19" spans="1:57" ht="18" customHeight="1" thickBot="1">
      <c r="A19" s="6"/>
      <c r="C19" s="28">
        <v>15</v>
      </c>
      <c r="D19" s="30"/>
      <c r="E19" s="31"/>
      <c r="F19" s="32"/>
      <c r="G19" s="27"/>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E19" s="6"/>
    </row>
    <row r="20" spans="1:57" ht="18" customHeight="1" thickBot="1">
      <c r="A20" s="6"/>
      <c r="C20" s="28">
        <v>16</v>
      </c>
      <c r="D20" s="30"/>
      <c r="E20" s="31"/>
      <c r="F20" s="32"/>
      <c r="G20" s="27"/>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E20" s="6"/>
    </row>
    <row r="21" spans="1:57" ht="18" customHeight="1" thickBot="1">
      <c r="A21" s="6"/>
      <c r="C21" s="28">
        <v>17</v>
      </c>
      <c r="D21" s="30"/>
      <c r="E21" s="31"/>
      <c r="F21" s="32"/>
      <c r="G21" s="27"/>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E21" s="6"/>
    </row>
    <row r="22" spans="1:57" ht="18" customHeight="1" thickBot="1">
      <c r="A22" s="6"/>
      <c r="C22" s="28">
        <v>18</v>
      </c>
      <c r="D22" s="30"/>
      <c r="E22" s="31"/>
      <c r="F22" s="32"/>
      <c r="G22" s="27"/>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E22" s="6"/>
    </row>
    <row r="23" spans="1:57" ht="18" customHeight="1" thickBot="1">
      <c r="A23" s="6"/>
      <c r="C23" s="28">
        <v>19</v>
      </c>
      <c r="D23" s="30"/>
      <c r="E23" s="31"/>
      <c r="F23" s="32"/>
      <c r="G23" s="27"/>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E23" s="6"/>
    </row>
    <row r="24" spans="1:57" ht="18" customHeight="1" thickBot="1">
      <c r="A24" s="6"/>
      <c r="C24" s="28">
        <v>20</v>
      </c>
      <c r="D24" s="30"/>
      <c r="E24" s="31"/>
      <c r="F24" s="32"/>
      <c r="G24" s="27"/>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E24" s="6"/>
    </row>
    <row r="25" spans="1:57" ht="18" customHeight="1" thickBot="1">
      <c r="A25" s="6"/>
      <c r="C25" s="28">
        <v>21</v>
      </c>
      <c r="D25" s="30"/>
      <c r="E25" s="31"/>
      <c r="F25" s="32"/>
      <c r="G25" s="27"/>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E25" s="6"/>
    </row>
    <row r="26" spans="1:57" ht="18" customHeight="1" thickBot="1">
      <c r="A26" s="6"/>
      <c r="C26" s="28">
        <v>22</v>
      </c>
      <c r="D26" s="30"/>
      <c r="E26" s="31"/>
      <c r="F26" s="32"/>
      <c r="G26" s="27"/>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E26" s="6"/>
    </row>
    <row r="27" spans="1:57" ht="18" customHeight="1" thickBot="1">
      <c r="A27" s="6"/>
      <c r="C27" s="28">
        <v>23</v>
      </c>
      <c r="D27" s="30"/>
      <c r="E27" s="31"/>
      <c r="F27" s="32"/>
      <c r="G27" s="27"/>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E27" s="6"/>
    </row>
    <row r="28" spans="1:57" ht="18" customHeight="1" thickBot="1">
      <c r="A28" s="6"/>
      <c r="C28" s="28">
        <v>24</v>
      </c>
      <c r="D28" s="30"/>
      <c r="E28" s="31"/>
      <c r="F28" s="32"/>
      <c r="G28" s="27"/>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E28" s="6"/>
    </row>
    <row r="29" spans="1:57" ht="18" customHeight="1" thickBot="1">
      <c r="A29" s="6"/>
      <c r="C29" s="28">
        <v>25</v>
      </c>
      <c r="D29" s="30"/>
      <c r="E29" s="31"/>
      <c r="F29" s="32"/>
      <c r="G29" s="27"/>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E29" s="6"/>
    </row>
    <row r="30" spans="1:57" ht="18" customHeight="1" thickBot="1">
      <c r="A30" s="6"/>
      <c r="C30" s="28">
        <v>26</v>
      </c>
      <c r="D30" s="30"/>
      <c r="E30" s="31"/>
      <c r="F30" s="32"/>
      <c r="G30" s="27"/>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E30" s="6"/>
    </row>
    <row r="31" spans="1:57" ht="18" customHeight="1" thickBot="1">
      <c r="A31" s="6"/>
      <c r="C31" s="28">
        <v>27</v>
      </c>
      <c r="D31" s="30"/>
      <c r="E31" s="31"/>
      <c r="F31" s="66"/>
      <c r="G31" s="27"/>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E31" s="6"/>
    </row>
    <row r="32" spans="1:57" ht="18" customHeight="1" thickBot="1">
      <c r="A32" s="6"/>
      <c r="C32" s="28">
        <v>28</v>
      </c>
      <c r="D32" s="30"/>
      <c r="E32" s="31"/>
      <c r="F32" s="32"/>
      <c r="G32" s="27"/>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E32" s="6"/>
    </row>
    <row r="33" spans="1:57" ht="18" customHeight="1" thickBot="1">
      <c r="A33" s="6"/>
      <c r="C33" s="28">
        <v>29</v>
      </c>
      <c r="D33" s="30"/>
      <c r="E33" s="31"/>
      <c r="F33" s="32"/>
      <c r="G33" s="27"/>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E33" s="6"/>
    </row>
    <row r="34" spans="1:57" ht="18" customHeight="1" thickBot="1">
      <c r="A34" s="6"/>
      <c r="C34" s="28">
        <v>30</v>
      </c>
      <c r="D34" s="30"/>
      <c r="E34" s="31"/>
      <c r="F34" s="32"/>
      <c r="G34" s="27"/>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E34" s="6"/>
    </row>
    <row r="35" spans="1:57" ht="18" customHeight="1" thickBot="1">
      <c r="A35" s="6"/>
      <c r="C35" s="28">
        <v>31</v>
      </c>
      <c r="D35" s="30"/>
      <c r="E35" s="31"/>
      <c r="F35" s="32"/>
      <c r="G35" s="27"/>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E35" s="6"/>
    </row>
    <row r="36" spans="1:57" ht="18" customHeight="1" thickBot="1">
      <c r="A36" s="73" t="s">
        <v>9</v>
      </c>
      <c r="C36" s="28">
        <v>32</v>
      </c>
      <c r="D36" s="30"/>
      <c r="E36" s="31"/>
      <c r="F36" s="32"/>
      <c r="G36" s="27"/>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E36" s="6"/>
    </row>
    <row r="37" spans="1:57" ht="18" customHeight="1" thickBot="1">
      <c r="A37" s="73"/>
      <c r="C37" s="28">
        <v>33</v>
      </c>
      <c r="D37" s="30"/>
      <c r="E37" s="31"/>
      <c r="F37" s="32"/>
      <c r="G37" s="27"/>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E37" s="6"/>
    </row>
    <row r="38" spans="1:57" ht="18" customHeight="1" thickBot="1">
      <c r="A38" s="73"/>
      <c r="C38" s="28">
        <v>34</v>
      </c>
      <c r="D38" s="30"/>
      <c r="E38" s="31"/>
      <c r="F38" s="32"/>
      <c r="G38" s="27"/>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E38" s="6"/>
    </row>
    <row r="39" spans="1:57" ht="18" customHeight="1" thickBot="1">
      <c r="A39" s="73"/>
      <c r="C39" s="28">
        <v>35</v>
      </c>
      <c r="D39" s="30"/>
      <c r="E39" s="31"/>
      <c r="F39" s="32"/>
      <c r="G39" s="27"/>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E39" s="6"/>
    </row>
    <row r="40" spans="1:57" ht="18" customHeight="1" thickBot="1">
      <c r="A40" s="70"/>
      <c r="C40" s="28">
        <v>36</v>
      </c>
      <c r="D40" s="30"/>
      <c r="E40" s="31"/>
      <c r="F40" s="32"/>
      <c r="G40" s="27"/>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E40" s="6"/>
    </row>
    <row r="41" spans="1:57">
      <c r="A41" s="6"/>
      <c r="C41" s="75" t="s">
        <v>6</v>
      </c>
      <c r="D41" s="76"/>
      <c r="E41" s="76"/>
      <c r="F41" s="76"/>
      <c r="G41" s="8">
        <f t="shared" ref="G41:BB41" si="0">SUM(G5:G40)</f>
        <v>0</v>
      </c>
      <c r="H41" s="8">
        <f t="shared" si="0"/>
        <v>0</v>
      </c>
      <c r="I41" s="8">
        <f t="shared" si="0"/>
        <v>0</v>
      </c>
      <c r="J41" s="8">
        <f t="shared" si="0"/>
        <v>0</v>
      </c>
      <c r="K41" s="8">
        <f t="shared" si="0"/>
        <v>0</v>
      </c>
      <c r="L41" s="8">
        <f t="shared" si="0"/>
        <v>0</v>
      </c>
      <c r="M41" s="8">
        <f t="shared" si="0"/>
        <v>0</v>
      </c>
      <c r="N41" s="8">
        <f t="shared" si="0"/>
        <v>0</v>
      </c>
      <c r="O41" s="8">
        <f t="shared" si="0"/>
        <v>0</v>
      </c>
      <c r="P41" s="8">
        <f t="shared" si="0"/>
        <v>0</v>
      </c>
      <c r="Q41" s="8">
        <f t="shared" si="0"/>
        <v>0</v>
      </c>
      <c r="R41" s="8">
        <f t="shared" si="0"/>
        <v>0</v>
      </c>
      <c r="S41" s="8">
        <f t="shared" si="0"/>
        <v>0</v>
      </c>
      <c r="T41" s="8">
        <f t="shared" si="0"/>
        <v>0</v>
      </c>
      <c r="U41" s="8">
        <f t="shared" si="0"/>
        <v>0</v>
      </c>
      <c r="V41" s="8">
        <f t="shared" si="0"/>
        <v>0</v>
      </c>
      <c r="W41" s="8">
        <f t="shared" si="0"/>
        <v>0</v>
      </c>
      <c r="X41" s="8">
        <f t="shared" si="0"/>
        <v>0</v>
      </c>
      <c r="Y41" s="8">
        <f t="shared" si="0"/>
        <v>0</v>
      </c>
      <c r="Z41" s="8">
        <f t="shared" si="0"/>
        <v>0</v>
      </c>
      <c r="AA41" s="8">
        <f t="shared" si="0"/>
        <v>0</v>
      </c>
      <c r="AB41" s="8">
        <f t="shared" si="0"/>
        <v>0</v>
      </c>
      <c r="AC41" s="8">
        <f t="shared" si="0"/>
        <v>0</v>
      </c>
      <c r="AD41" s="8">
        <f t="shared" si="0"/>
        <v>0</v>
      </c>
      <c r="AE41" s="8">
        <f t="shared" si="0"/>
        <v>0</v>
      </c>
      <c r="AF41" s="8">
        <f t="shared" si="0"/>
        <v>0</v>
      </c>
      <c r="AG41" s="8">
        <f t="shared" si="0"/>
        <v>0</v>
      </c>
      <c r="AH41" s="8">
        <f t="shared" si="0"/>
        <v>0</v>
      </c>
      <c r="AI41" s="8">
        <f t="shared" si="0"/>
        <v>0</v>
      </c>
      <c r="AJ41" s="8">
        <f t="shared" si="0"/>
        <v>0</v>
      </c>
      <c r="AK41" s="8">
        <f t="shared" si="0"/>
        <v>0</v>
      </c>
      <c r="AL41" s="8">
        <f t="shared" si="0"/>
        <v>0</v>
      </c>
      <c r="AM41" s="8">
        <f t="shared" si="0"/>
        <v>0</v>
      </c>
      <c r="AN41" s="8">
        <f t="shared" si="0"/>
        <v>0</v>
      </c>
      <c r="AO41" s="8">
        <f t="shared" si="0"/>
        <v>0</v>
      </c>
      <c r="AP41" s="8">
        <f t="shared" si="0"/>
        <v>0</v>
      </c>
      <c r="AQ41" s="8">
        <f t="shared" si="0"/>
        <v>0</v>
      </c>
      <c r="AR41" s="8">
        <f t="shared" si="0"/>
        <v>0</v>
      </c>
      <c r="AS41" s="8">
        <f t="shared" si="0"/>
        <v>0</v>
      </c>
      <c r="AT41" s="8">
        <f t="shared" si="0"/>
        <v>0</v>
      </c>
      <c r="AU41" s="8">
        <f t="shared" si="0"/>
        <v>0</v>
      </c>
      <c r="AV41" s="8">
        <f t="shared" si="0"/>
        <v>0</v>
      </c>
      <c r="AW41" s="8">
        <f t="shared" si="0"/>
        <v>0</v>
      </c>
      <c r="AX41" s="8">
        <f t="shared" si="0"/>
        <v>0</v>
      </c>
      <c r="AY41" s="8">
        <f t="shared" si="0"/>
        <v>0</v>
      </c>
      <c r="AZ41" s="8">
        <f t="shared" si="0"/>
        <v>0</v>
      </c>
      <c r="BA41" s="8">
        <f t="shared" si="0"/>
        <v>0</v>
      </c>
      <c r="BB41" s="8">
        <f t="shared" si="0"/>
        <v>0</v>
      </c>
      <c r="BC41" s="8"/>
      <c r="BE41" s="6"/>
    </row>
    <row r="42" spans="1:57">
      <c r="A42" s="6"/>
      <c r="BE42" s="6"/>
    </row>
    <row r="43" spans="1:57" ht="28.5" customHeight="1">
      <c r="A43" s="6"/>
      <c r="B43" s="6"/>
      <c r="C43" s="6"/>
      <c r="D43" s="6"/>
      <c r="E43" s="6"/>
      <c r="F43" s="74" t="s">
        <v>8</v>
      </c>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6"/>
      <c r="BE43" s="6"/>
    </row>
    <row r="44" spans="1:57" ht="18.75">
      <c r="AW44" s="69"/>
      <c r="AX44" s="69"/>
      <c r="AY44" s="69"/>
      <c r="AZ44" s="69"/>
      <c r="BA44" s="69"/>
      <c r="BB44" s="69"/>
    </row>
    <row r="45" spans="1:57" ht="18.75">
      <c r="AW45" s="72" t="s">
        <v>48</v>
      </c>
      <c r="AX45" s="72"/>
      <c r="AY45" s="72"/>
      <c r="AZ45" s="72"/>
      <c r="BA45" s="72"/>
      <c r="BB45" s="72"/>
    </row>
    <row r="46" spans="1:57" ht="15" customHeight="1"/>
    <row r="51" ht="15" customHeight="1"/>
    <row r="55" ht="15" customHeight="1"/>
  </sheetData>
  <mergeCells count="6">
    <mergeCell ref="AW45:BB45"/>
    <mergeCell ref="A36:A39"/>
    <mergeCell ref="F43:BC43"/>
    <mergeCell ref="C41:F41"/>
    <mergeCell ref="C2:BC2"/>
    <mergeCell ref="G3:BC3"/>
  </mergeCells>
  <pageMargins left="0" right="0" top="0" bottom="0" header="0" footer="0"/>
  <pageSetup paperSize="9" scale="6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46"/>
  <sheetViews>
    <sheetView showGridLines="0" topLeftCell="F1" zoomScaleSheetLayoutView="25" workbookViewId="0">
      <selection activeCell="J3" sqref="J3"/>
    </sheetView>
  </sheetViews>
  <sheetFormatPr defaultColWidth="9.140625" defaultRowHeight="15"/>
  <cols>
    <col min="1" max="1" width="9.140625" style="19"/>
    <col min="2" max="2" width="5.28515625" style="19" customWidth="1"/>
    <col min="3" max="3" width="5" style="20" bestFit="1" customWidth="1"/>
    <col min="4" max="4" width="7.140625" style="61" customWidth="1"/>
    <col min="5" max="5" width="17.140625" style="19" customWidth="1"/>
    <col min="6" max="6" width="18.42578125" style="19" customWidth="1"/>
    <col min="7" max="7" width="11.7109375" style="19" bestFit="1" customWidth="1"/>
    <col min="8" max="8" width="9.5703125" style="19" bestFit="1" customWidth="1"/>
    <col min="9" max="9" width="26.5703125" style="19" bestFit="1" customWidth="1"/>
    <col min="10" max="11" width="5.7109375" style="19" customWidth="1"/>
    <col min="12" max="15" width="5.42578125" style="19" customWidth="1"/>
    <col min="16" max="17" width="5.28515625" style="19" customWidth="1"/>
    <col min="18" max="22" width="4" style="19" customWidth="1"/>
    <col min="23" max="29" width="3.42578125" style="19" customWidth="1"/>
    <col min="30" max="33" width="4.5703125" style="19" customWidth="1"/>
    <col min="34" max="34" width="14.140625" style="19" customWidth="1"/>
    <col min="35" max="35" width="11.7109375" style="19" bestFit="1" customWidth="1"/>
    <col min="36" max="36" width="9.140625" style="19"/>
    <col min="37" max="37" width="11.7109375" style="19" bestFit="1" customWidth="1"/>
    <col min="38" max="41" width="4.5703125" style="19" customWidth="1"/>
    <col min="42" max="42" width="9.140625" style="19"/>
    <col min="43" max="43" width="12.42578125" style="19" bestFit="1" customWidth="1"/>
    <col min="44" max="44" width="10.28515625" style="19" customWidth="1"/>
    <col min="45" max="45" width="9.140625" style="19"/>
    <col min="46" max="50" width="3.85546875" style="19" customWidth="1"/>
    <col min="51" max="51" width="9.28515625" style="19" bestFit="1" customWidth="1"/>
    <col min="52" max="52" width="5.28515625" style="19" customWidth="1"/>
    <col min="53" max="16384" width="9.140625" style="19"/>
  </cols>
  <sheetData>
    <row r="1" spans="1:53" ht="29.25" customHeight="1">
      <c r="A1" s="18"/>
      <c r="B1" s="18"/>
      <c r="C1" s="18"/>
      <c r="D1" s="60"/>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row>
    <row r="2" spans="1:53" ht="135" customHeight="1" thickBot="1">
      <c r="A2" s="18"/>
      <c r="AK2" s="68" t="s">
        <v>50</v>
      </c>
      <c r="BA2" s="18"/>
    </row>
    <row r="3" spans="1:53" ht="47.25" customHeight="1">
      <c r="A3" s="18"/>
      <c r="C3" s="87" t="s">
        <v>15</v>
      </c>
      <c r="D3" s="87" t="s">
        <v>16</v>
      </c>
      <c r="E3" s="54"/>
      <c r="F3" s="93" t="s">
        <v>46</v>
      </c>
      <c r="G3" s="34">
        <v>47</v>
      </c>
      <c r="H3" s="34">
        <v>3</v>
      </c>
      <c r="I3" s="34">
        <v>1</v>
      </c>
      <c r="J3" s="35">
        <v>7</v>
      </c>
      <c r="K3" s="36">
        <v>13</v>
      </c>
      <c r="L3" s="35">
        <v>6</v>
      </c>
      <c r="M3" s="36">
        <v>8</v>
      </c>
      <c r="N3" s="35">
        <v>9</v>
      </c>
      <c r="O3" s="36">
        <v>12</v>
      </c>
      <c r="P3" s="35">
        <v>14</v>
      </c>
      <c r="Q3" s="36">
        <v>17</v>
      </c>
      <c r="R3" s="35">
        <v>15</v>
      </c>
      <c r="S3" s="37">
        <v>16</v>
      </c>
      <c r="T3" s="37">
        <v>17</v>
      </c>
      <c r="U3" s="37">
        <v>19</v>
      </c>
      <c r="V3" s="36">
        <v>36</v>
      </c>
      <c r="W3" s="35">
        <v>5</v>
      </c>
      <c r="X3" s="37">
        <v>6</v>
      </c>
      <c r="Y3" s="37">
        <v>18</v>
      </c>
      <c r="Z3" s="37">
        <v>20</v>
      </c>
      <c r="AA3" s="37">
        <v>23</v>
      </c>
      <c r="AB3" s="37">
        <v>25</v>
      </c>
      <c r="AC3" s="36">
        <v>34</v>
      </c>
      <c r="AD3" s="35">
        <v>7</v>
      </c>
      <c r="AE3" s="37">
        <v>8</v>
      </c>
      <c r="AF3" s="37">
        <v>22</v>
      </c>
      <c r="AG3" s="36">
        <v>38</v>
      </c>
      <c r="AH3" s="34">
        <v>24</v>
      </c>
      <c r="AI3" s="34">
        <v>26</v>
      </c>
      <c r="AJ3" s="34"/>
      <c r="AK3" s="34">
        <v>29</v>
      </c>
      <c r="AL3" s="35">
        <v>2</v>
      </c>
      <c r="AM3" s="37">
        <v>31</v>
      </c>
      <c r="AN3" s="37">
        <v>33</v>
      </c>
      <c r="AO3" s="36">
        <v>35</v>
      </c>
      <c r="AP3" s="34"/>
      <c r="AQ3" s="34">
        <v>17</v>
      </c>
      <c r="AR3" s="34">
        <v>28</v>
      </c>
      <c r="AS3" s="34"/>
      <c r="AT3" s="35">
        <v>10</v>
      </c>
      <c r="AU3" s="37">
        <v>11</v>
      </c>
      <c r="AV3" s="37">
        <v>19</v>
      </c>
      <c r="AW3" s="37">
        <v>21</v>
      </c>
      <c r="AX3" s="36">
        <v>2</v>
      </c>
      <c r="AY3" s="38"/>
      <c r="BA3" s="18"/>
    </row>
    <row r="4" spans="1:53" ht="48.75" thickBot="1">
      <c r="A4" s="18"/>
      <c r="C4" s="88"/>
      <c r="D4" s="88"/>
      <c r="E4" s="55"/>
      <c r="F4" s="94"/>
      <c r="G4" s="39"/>
      <c r="H4" s="39"/>
      <c r="I4" s="40" t="s">
        <v>29</v>
      </c>
      <c r="J4" s="81" t="s">
        <v>28</v>
      </c>
      <c r="K4" s="83"/>
      <c r="L4" s="81" t="s">
        <v>28</v>
      </c>
      <c r="M4" s="83"/>
      <c r="N4" s="81" t="s">
        <v>28</v>
      </c>
      <c r="O4" s="83"/>
      <c r="P4" s="81" t="s">
        <v>28</v>
      </c>
      <c r="Q4" s="83"/>
      <c r="R4" s="81" t="s">
        <v>28</v>
      </c>
      <c r="S4" s="82"/>
      <c r="T4" s="82"/>
      <c r="U4" s="82"/>
      <c r="V4" s="83"/>
      <c r="W4" s="81" t="s">
        <v>28</v>
      </c>
      <c r="X4" s="82"/>
      <c r="Y4" s="82"/>
      <c r="Z4" s="82"/>
      <c r="AA4" s="82"/>
      <c r="AB4" s="82"/>
      <c r="AC4" s="83"/>
      <c r="AD4" s="81" t="s">
        <v>28</v>
      </c>
      <c r="AE4" s="82"/>
      <c r="AF4" s="82"/>
      <c r="AG4" s="83"/>
      <c r="AH4" s="41" t="s">
        <v>30</v>
      </c>
      <c r="AI4" s="39" t="s">
        <v>31</v>
      </c>
      <c r="AJ4" s="39" t="s">
        <v>13</v>
      </c>
      <c r="AK4" s="39"/>
      <c r="AL4" s="81" t="s">
        <v>31</v>
      </c>
      <c r="AM4" s="82"/>
      <c r="AN4" s="82"/>
      <c r="AO4" s="83"/>
      <c r="AP4" s="39" t="s">
        <v>13</v>
      </c>
      <c r="AQ4" s="39"/>
      <c r="AR4" s="39" t="s">
        <v>31</v>
      </c>
      <c r="AS4" s="39" t="s">
        <v>14</v>
      </c>
      <c r="AT4" s="81"/>
      <c r="AU4" s="82"/>
      <c r="AV4" s="82"/>
      <c r="AW4" s="82"/>
      <c r="AX4" s="83"/>
      <c r="AY4" s="42"/>
      <c r="BA4" s="18"/>
    </row>
    <row r="5" spans="1:53" ht="169.5" customHeight="1" thickBot="1">
      <c r="A5" s="18"/>
      <c r="C5" s="88"/>
      <c r="D5" s="88"/>
      <c r="E5" s="95" t="s">
        <v>47</v>
      </c>
      <c r="F5" s="96"/>
      <c r="G5" s="23" t="s">
        <v>17</v>
      </c>
      <c r="H5" s="23" t="s">
        <v>33</v>
      </c>
      <c r="I5" s="23" t="s">
        <v>32</v>
      </c>
      <c r="J5" s="84" t="s">
        <v>18</v>
      </c>
      <c r="K5" s="86"/>
      <c r="L5" s="84" t="s">
        <v>19</v>
      </c>
      <c r="M5" s="86"/>
      <c r="N5" s="84" t="s">
        <v>20</v>
      </c>
      <c r="O5" s="86"/>
      <c r="P5" s="84" t="s">
        <v>21</v>
      </c>
      <c r="Q5" s="86"/>
      <c r="R5" s="84" t="s">
        <v>34</v>
      </c>
      <c r="S5" s="85"/>
      <c r="T5" s="85"/>
      <c r="U5" s="85"/>
      <c r="V5" s="86"/>
      <c r="W5" s="84" t="s">
        <v>35</v>
      </c>
      <c r="X5" s="85"/>
      <c r="Y5" s="85"/>
      <c r="Z5" s="85"/>
      <c r="AA5" s="85"/>
      <c r="AB5" s="85"/>
      <c r="AC5" s="86"/>
      <c r="AD5" s="89" t="s">
        <v>36</v>
      </c>
      <c r="AE5" s="90"/>
      <c r="AF5" s="90"/>
      <c r="AG5" s="91"/>
      <c r="AH5" s="23" t="s">
        <v>37</v>
      </c>
      <c r="AI5" s="23" t="s">
        <v>38</v>
      </c>
      <c r="AJ5" s="23" t="s">
        <v>39</v>
      </c>
      <c r="AK5" s="23" t="s">
        <v>40</v>
      </c>
      <c r="AL5" s="84" t="s">
        <v>41</v>
      </c>
      <c r="AM5" s="85"/>
      <c r="AN5" s="85"/>
      <c r="AO5" s="86"/>
      <c r="AP5" s="23" t="s">
        <v>22</v>
      </c>
      <c r="AQ5" s="23" t="s">
        <v>23</v>
      </c>
      <c r="AR5" s="23" t="s">
        <v>42</v>
      </c>
      <c r="AS5" s="23" t="s">
        <v>43</v>
      </c>
      <c r="AT5" s="84" t="s">
        <v>24</v>
      </c>
      <c r="AU5" s="85"/>
      <c r="AV5" s="85"/>
      <c r="AW5" s="85"/>
      <c r="AX5" s="86"/>
      <c r="AY5" s="24" t="s">
        <v>25</v>
      </c>
      <c r="BA5" s="18"/>
    </row>
    <row r="6" spans="1:53" ht="20.100000000000001" customHeight="1" thickBot="1">
      <c r="A6" s="18"/>
      <c r="C6" s="43">
        <v>1</v>
      </c>
      <c r="D6" s="62">
        <f>'SONUÇ ÇİZELGESİ'!D5</f>
        <v>0</v>
      </c>
      <c r="E6" s="56">
        <f>'SONUÇ ÇİZELGESİ'!E5</f>
        <v>0</v>
      </c>
      <c r="F6" s="59"/>
      <c r="G6" s="25" t="str">
        <f>IF('SONUÇ ÇİZELGESİ'!BA5&gt;=1,47," ")</f>
        <v xml:space="preserve"> </v>
      </c>
      <c r="H6" s="45" t="str">
        <f>IF('SONUÇ ÇİZELGESİ'!I5&gt;=1,3," ")</f>
        <v xml:space="preserve"> </v>
      </c>
      <c r="I6" s="45" t="str">
        <f>IF('SONUÇ ÇİZELGESİ'!G5&gt;=1,1," ")</f>
        <v xml:space="preserve"> </v>
      </c>
      <c r="J6" s="45" t="str">
        <f>IF('SONUÇ ÇİZELGESİ'!M5&gt;=1,7," ")</f>
        <v xml:space="preserve"> </v>
      </c>
      <c r="K6" s="44" t="str">
        <f>IF('SONUÇ ÇİZELGESİ'!S5&gt;=1,13," ")</f>
        <v xml:space="preserve"> </v>
      </c>
      <c r="L6" s="44" t="str">
        <f>IF('SONUÇ ÇİZELGESİ'!L5&gt;=1,6," ")</f>
        <v xml:space="preserve"> </v>
      </c>
      <c r="M6" s="44" t="str">
        <f>IF('SONUÇ ÇİZELGESİ'!N5&gt;=1,8," ")</f>
        <v xml:space="preserve"> </v>
      </c>
      <c r="N6" s="44" t="str">
        <f>IF('SONUÇ ÇİZELGESİ'!O5&gt;=1,9," ")</f>
        <v xml:space="preserve"> </v>
      </c>
      <c r="O6" s="44" t="str">
        <f>IF('SONUÇ ÇİZELGESİ'!R5&gt;=1,12," ")</f>
        <v xml:space="preserve"> </v>
      </c>
      <c r="P6" s="44" t="str">
        <f>IF('SONUÇ ÇİZELGESİ'!T5&gt;=1,14," ")</f>
        <v xml:space="preserve"> </v>
      </c>
      <c r="Q6" s="44" t="str">
        <f>IF('SONUÇ ÇİZELGESİ'!W5&gt;=1,17," ")</f>
        <v xml:space="preserve"> </v>
      </c>
      <c r="R6" s="44" t="str">
        <f>IF('SONUÇ ÇİZELGESİ'!U5&gt;=1,15," ")</f>
        <v xml:space="preserve"> </v>
      </c>
      <c r="S6" s="44" t="str">
        <f>IF('SONUÇ ÇİZELGESİ'!V5&gt;=1,16," ")</f>
        <v xml:space="preserve"> </v>
      </c>
      <c r="T6" s="44" t="str">
        <f>IF('SONUÇ ÇİZELGESİ'!W5&gt;=1,17," ")</f>
        <v xml:space="preserve"> </v>
      </c>
      <c r="U6" s="44" t="str">
        <f>IF('SONUÇ ÇİZELGESİ'!Y5&gt;=1,19," ")</f>
        <v xml:space="preserve"> </v>
      </c>
      <c r="V6" s="44" t="str">
        <f>IF('SONUÇ ÇİZELGESİ'!AP5&gt;=1,36," ")</f>
        <v xml:space="preserve"> </v>
      </c>
      <c r="W6" s="44" t="str">
        <f>IF('SONUÇ ÇİZELGESİ'!K5&gt;=1,5," ")</f>
        <v xml:space="preserve"> </v>
      </c>
      <c r="X6" s="44" t="str">
        <f>IF('SONUÇ ÇİZELGESİ'!L5&gt;=1,6," ")</f>
        <v xml:space="preserve"> </v>
      </c>
      <c r="Y6" s="44" t="str">
        <f>IF('SONUÇ ÇİZELGESİ'!X5&gt;=1,18," ")</f>
        <v xml:space="preserve"> </v>
      </c>
      <c r="Z6" s="44" t="str">
        <f>IF('SONUÇ ÇİZELGESİ'!Z5&gt;=1,20," ")</f>
        <v xml:space="preserve"> </v>
      </c>
      <c r="AA6" s="44" t="str">
        <f>IF('SONUÇ ÇİZELGESİ'!AC5&gt;=1,23," ")</f>
        <v xml:space="preserve"> </v>
      </c>
      <c r="AB6" s="44" t="str">
        <f>IF('SONUÇ ÇİZELGESİ'!AE5&gt;=1,25," ")</f>
        <v xml:space="preserve"> </v>
      </c>
      <c r="AC6" s="44" t="str">
        <f>IF('SONUÇ ÇİZELGESİ'!AN5&gt;=1,34," ")</f>
        <v xml:space="preserve"> </v>
      </c>
      <c r="AD6" s="44" t="str">
        <f>IF('SONUÇ ÇİZELGESİ'!M5&gt;=1,7," ")</f>
        <v xml:space="preserve"> </v>
      </c>
      <c r="AE6" s="44" t="str">
        <f>IF('SONUÇ ÇİZELGESİ'!N5&gt;=1,8," ")</f>
        <v xml:space="preserve"> </v>
      </c>
      <c r="AF6" s="44" t="str">
        <f>IF('SONUÇ ÇİZELGESİ'!AB5&gt;=1,22," ")</f>
        <v xml:space="preserve"> </v>
      </c>
      <c r="AG6" s="44" t="str">
        <f>IF('SONUÇ ÇİZELGESİ'!AR5&gt;=1,38," ")</f>
        <v xml:space="preserve"> </v>
      </c>
      <c r="AH6" s="44" t="str">
        <f>IF('SONUÇ ÇİZELGESİ'!AD5&gt;=1,24," ")</f>
        <v xml:space="preserve"> </v>
      </c>
      <c r="AI6" s="44" t="str">
        <f>IF('SONUÇ ÇİZELGESİ'!AF5&gt;=1,26," ")</f>
        <v xml:space="preserve"> </v>
      </c>
      <c r="AJ6" s="44"/>
      <c r="AK6" s="44" t="str">
        <f>IF('SONUÇ ÇİZELGESİ'!AI5&gt;=1,29," ")</f>
        <v xml:space="preserve"> </v>
      </c>
      <c r="AL6" s="44" t="str">
        <f>IF('SONUÇ ÇİZELGESİ'!H5&gt;=1,2," ")</f>
        <v xml:space="preserve"> </v>
      </c>
      <c r="AM6" s="44" t="str">
        <f>IF('SONUÇ ÇİZELGESİ'!AK5&gt;=1,31," ")</f>
        <v xml:space="preserve"> </v>
      </c>
      <c r="AN6" s="44" t="str">
        <f>IF('SONUÇ ÇİZELGESİ'!AM5&gt;=1,33," ")</f>
        <v xml:space="preserve"> </v>
      </c>
      <c r="AO6" s="44" t="str">
        <f>IF('SONUÇ ÇİZELGESİ'!AO5&gt;=1,35," ")</f>
        <v xml:space="preserve"> </v>
      </c>
      <c r="AP6" s="44"/>
      <c r="AQ6" s="44" t="str">
        <f>IF('SONUÇ ÇİZELGESİ'!W5&gt;=1,17," ")</f>
        <v xml:space="preserve"> </v>
      </c>
      <c r="AR6" s="44" t="str">
        <f>IF('SONUÇ ÇİZELGESİ'!AH5&gt;=1,28," ")</f>
        <v xml:space="preserve"> </v>
      </c>
      <c r="AS6" s="44"/>
      <c r="AT6" s="44" t="str">
        <f>IF('SONUÇ ÇİZELGESİ'!P5&gt;=1,10," ")</f>
        <v xml:space="preserve"> </v>
      </c>
      <c r="AU6" s="44" t="str">
        <f>IF('SONUÇ ÇİZELGESİ'!Q5&gt;=1,11," ")</f>
        <v xml:space="preserve"> </v>
      </c>
      <c r="AV6" s="44" t="str">
        <f>IF('SONUÇ ÇİZELGESİ'!Y5&gt;=1,19," ")</f>
        <v xml:space="preserve"> </v>
      </c>
      <c r="AW6" s="44" t="str">
        <f>IF('SONUÇ ÇİZELGESİ'!AA5&gt;=1,21," ")</f>
        <v xml:space="preserve"> </v>
      </c>
      <c r="AX6" s="44" t="str">
        <f>IF('SONUÇ ÇİZELGESİ'!H5&gt;=1,2," ")</f>
        <v xml:space="preserve"> </v>
      </c>
      <c r="AY6" s="46" t="str">
        <f>IF('SONUÇ ÇİZELGESİ'!BC5&gt;=1,"Önemli"," ")</f>
        <v xml:space="preserve"> </v>
      </c>
      <c r="BA6" s="18"/>
    </row>
    <row r="7" spans="1:53" ht="20.100000000000001" customHeight="1" thickBot="1">
      <c r="A7" s="18"/>
      <c r="C7" s="47">
        <v>2</v>
      </c>
      <c r="D7" s="65">
        <f>'SONUÇ ÇİZELGESİ'!D6</f>
        <v>0</v>
      </c>
      <c r="E7" s="57">
        <f>'SONUÇ ÇİZELGESİ'!E6</f>
        <v>0</v>
      </c>
      <c r="F7" s="59"/>
      <c r="G7" s="21" t="str">
        <f>IF('SONUÇ ÇİZELGESİ'!BA6&gt;=1,47," ")</f>
        <v xml:space="preserve"> </v>
      </c>
      <c r="H7" s="49" t="str">
        <f>IF('SONUÇ ÇİZELGESİ'!I6&gt;=1,3," ")</f>
        <v xml:space="preserve"> </v>
      </c>
      <c r="I7" s="49" t="str">
        <f>IF('SONUÇ ÇİZELGESİ'!G6&gt;=1,1," ")</f>
        <v xml:space="preserve"> </v>
      </c>
      <c r="J7" s="49" t="str">
        <f>IF('SONUÇ ÇİZELGESİ'!M6&gt;=1,7," ")</f>
        <v xml:space="preserve"> </v>
      </c>
      <c r="K7" s="48" t="str">
        <f>IF('SONUÇ ÇİZELGESİ'!S6&gt;=1,13," ")</f>
        <v xml:space="preserve"> </v>
      </c>
      <c r="L7" s="48" t="str">
        <f>IF('SONUÇ ÇİZELGESİ'!L6&gt;=1,6," ")</f>
        <v xml:space="preserve"> </v>
      </c>
      <c r="M7" s="48" t="str">
        <f>IF('SONUÇ ÇİZELGESİ'!N6&gt;=1,8," ")</f>
        <v xml:space="preserve"> </v>
      </c>
      <c r="N7" s="48" t="str">
        <f>IF('SONUÇ ÇİZELGESİ'!O6&gt;=1,9," ")</f>
        <v xml:space="preserve"> </v>
      </c>
      <c r="O7" s="48" t="str">
        <f>IF('SONUÇ ÇİZELGESİ'!R6&gt;=1,12," ")</f>
        <v xml:space="preserve"> </v>
      </c>
      <c r="P7" s="48" t="str">
        <f>IF('SONUÇ ÇİZELGESİ'!T6&gt;=1,14," ")</f>
        <v xml:space="preserve"> </v>
      </c>
      <c r="Q7" s="48" t="str">
        <f>IF('SONUÇ ÇİZELGESİ'!W6&gt;=1,17," ")</f>
        <v xml:space="preserve"> </v>
      </c>
      <c r="R7" s="48" t="str">
        <f>IF('SONUÇ ÇİZELGESİ'!U6&gt;=1,15," ")</f>
        <v xml:space="preserve"> </v>
      </c>
      <c r="S7" s="48" t="str">
        <f>IF('SONUÇ ÇİZELGESİ'!V6&gt;=1,16," ")</f>
        <v xml:space="preserve"> </v>
      </c>
      <c r="T7" s="48" t="str">
        <f>IF('SONUÇ ÇİZELGESİ'!W6&gt;=1,17," ")</f>
        <v xml:space="preserve"> </v>
      </c>
      <c r="U7" s="48" t="str">
        <f>IF('SONUÇ ÇİZELGESİ'!Y6&gt;=1,19," ")</f>
        <v xml:space="preserve"> </v>
      </c>
      <c r="V7" s="48" t="str">
        <f>IF('SONUÇ ÇİZELGESİ'!AP6&gt;=1,36," ")</f>
        <v xml:space="preserve"> </v>
      </c>
      <c r="W7" s="48" t="str">
        <f>IF('SONUÇ ÇİZELGESİ'!K6&gt;=1,5," ")</f>
        <v xml:space="preserve"> </v>
      </c>
      <c r="X7" s="48" t="str">
        <f>IF('SONUÇ ÇİZELGESİ'!L6&gt;=1,6," ")</f>
        <v xml:space="preserve"> </v>
      </c>
      <c r="Y7" s="48" t="str">
        <f>IF('SONUÇ ÇİZELGESİ'!X6&gt;=1,18," ")</f>
        <v xml:space="preserve"> </v>
      </c>
      <c r="Z7" s="48" t="str">
        <f>IF('SONUÇ ÇİZELGESİ'!Z6&gt;=1,20," ")</f>
        <v xml:space="preserve"> </v>
      </c>
      <c r="AA7" s="48" t="str">
        <f>IF('SONUÇ ÇİZELGESİ'!AC6&gt;=1,23," ")</f>
        <v xml:space="preserve"> </v>
      </c>
      <c r="AB7" s="48" t="str">
        <f>IF('SONUÇ ÇİZELGESİ'!AE6&gt;=1,25," ")</f>
        <v xml:space="preserve"> </v>
      </c>
      <c r="AC7" s="48" t="str">
        <f>IF('SONUÇ ÇİZELGESİ'!AN6&gt;=1,34," ")</f>
        <v xml:space="preserve"> </v>
      </c>
      <c r="AD7" s="48" t="str">
        <f>IF('SONUÇ ÇİZELGESİ'!M6&gt;=1,7," ")</f>
        <v xml:space="preserve"> </v>
      </c>
      <c r="AE7" s="48" t="str">
        <f>IF('SONUÇ ÇİZELGESİ'!N6&gt;=1,8," ")</f>
        <v xml:space="preserve"> </v>
      </c>
      <c r="AF7" s="48" t="str">
        <f>IF('SONUÇ ÇİZELGESİ'!AB6&gt;=1,22," ")</f>
        <v xml:space="preserve"> </v>
      </c>
      <c r="AG7" s="48" t="str">
        <f>IF('SONUÇ ÇİZELGESİ'!AR6&gt;=1,38," ")</f>
        <v xml:space="preserve"> </v>
      </c>
      <c r="AH7" s="48" t="str">
        <f>IF('SONUÇ ÇİZELGESİ'!AD6&gt;=1,24," ")</f>
        <v xml:space="preserve"> </v>
      </c>
      <c r="AI7" s="48" t="str">
        <f>IF('SONUÇ ÇİZELGESİ'!AF6&gt;=1,26," ")</f>
        <v xml:space="preserve"> </v>
      </c>
      <c r="AJ7" s="48"/>
      <c r="AK7" s="48" t="str">
        <f>IF('SONUÇ ÇİZELGESİ'!AI6&gt;=1,29," ")</f>
        <v xml:space="preserve"> </v>
      </c>
      <c r="AL7" s="48" t="str">
        <f>IF('SONUÇ ÇİZELGESİ'!H6&gt;=1,2," ")</f>
        <v xml:space="preserve"> </v>
      </c>
      <c r="AM7" s="48" t="str">
        <f>IF('SONUÇ ÇİZELGESİ'!AK6&gt;=1,31," ")</f>
        <v xml:space="preserve"> </v>
      </c>
      <c r="AN7" s="48" t="str">
        <f>IF('SONUÇ ÇİZELGESİ'!AM6&gt;=1,33," ")</f>
        <v xml:space="preserve"> </v>
      </c>
      <c r="AO7" s="48" t="str">
        <f>IF('SONUÇ ÇİZELGESİ'!AO6&gt;=1,35," ")</f>
        <v xml:space="preserve"> </v>
      </c>
      <c r="AP7" s="48"/>
      <c r="AQ7" s="48" t="str">
        <f>IF('SONUÇ ÇİZELGESİ'!W6&gt;=1,17," ")</f>
        <v xml:space="preserve"> </v>
      </c>
      <c r="AR7" s="48" t="str">
        <f>IF('SONUÇ ÇİZELGESİ'!AH6&gt;=1,28," ")</f>
        <v xml:space="preserve"> </v>
      </c>
      <c r="AS7" s="48"/>
      <c r="AT7" s="48" t="str">
        <f>IF('SONUÇ ÇİZELGESİ'!P6&gt;=1,10," ")</f>
        <v xml:space="preserve"> </v>
      </c>
      <c r="AU7" s="48" t="str">
        <f>IF('SONUÇ ÇİZELGESİ'!Q6&gt;=1,11," ")</f>
        <v xml:space="preserve"> </v>
      </c>
      <c r="AV7" s="48" t="str">
        <f>IF('SONUÇ ÇİZELGESİ'!Y6&gt;=1,19," ")</f>
        <v xml:space="preserve"> </v>
      </c>
      <c r="AW7" s="48" t="str">
        <f>IF('SONUÇ ÇİZELGESİ'!AA6&gt;=1,21," ")</f>
        <v xml:space="preserve"> </v>
      </c>
      <c r="AX7" s="48" t="str">
        <f>IF('SONUÇ ÇİZELGESİ'!H6&gt;=1,2," ")</f>
        <v xml:space="preserve"> </v>
      </c>
      <c r="AY7" s="50" t="str">
        <f>IF('SONUÇ ÇİZELGESİ'!BC6&gt;=1,"Önemli"," ")</f>
        <v xml:space="preserve"> </v>
      </c>
      <c r="BA7" s="18"/>
    </row>
    <row r="8" spans="1:53" ht="20.100000000000001" customHeight="1" thickBot="1">
      <c r="A8" s="18"/>
      <c r="C8" s="47">
        <v>3</v>
      </c>
      <c r="D8" s="65">
        <f>'SONUÇ ÇİZELGESİ'!D7</f>
        <v>0</v>
      </c>
      <c r="E8" s="57">
        <f>'SONUÇ ÇİZELGESİ'!E7</f>
        <v>0</v>
      </c>
      <c r="F8" s="59"/>
      <c r="G8" s="21" t="str">
        <f>IF('SONUÇ ÇİZELGESİ'!BA7&gt;=1,47," ")</f>
        <v xml:space="preserve"> </v>
      </c>
      <c r="H8" s="49" t="str">
        <f>IF('SONUÇ ÇİZELGESİ'!I7&gt;=1,3," ")</f>
        <v xml:space="preserve"> </v>
      </c>
      <c r="I8" s="49" t="str">
        <f>IF('SONUÇ ÇİZELGESİ'!G7&gt;=1,1," ")</f>
        <v xml:space="preserve"> </v>
      </c>
      <c r="J8" s="49" t="str">
        <f>IF('SONUÇ ÇİZELGESİ'!M7&gt;=1,7," ")</f>
        <v xml:space="preserve"> </v>
      </c>
      <c r="K8" s="48" t="str">
        <f>IF('SONUÇ ÇİZELGESİ'!S7&gt;=1,13," ")</f>
        <v xml:space="preserve"> </v>
      </c>
      <c r="L8" s="48" t="str">
        <f>IF('SONUÇ ÇİZELGESİ'!L7&gt;=1,6," ")</f>
        <v xml:space="preserve"> </v>
      </c>
      <c r="M8" s="48" t="str">
        <f>IF('SONUÇ ÇİZELGESİ'!N7&gt;=1,8," ")</f>
        <v xml:space="preserve"> </v>
      </c>
      <c r="N8" s="48" t="str">
        <f>IF('SONUÇ ÇİZELGESİ'!O7&gt;=1,9," ")</f>
        <v xml:space="preserve"> </v>
      </c>
      <c r="O8" s="48" t="str">
        <f>IF('SONUÇ ÇİZELGESİ'!R7&gt;=1,12," ")</f>
        <v xml:space="preserve"> </v>
      </c>
      <c r="P8" s="48" t="str">
        <f>IF('SONUÇ ÇİZELGESİ'!T7&gt;=1,14," ")</f>
        <v xml:space="preserve"> </v>
      </c>
      <c r="Q8" s="48" t="str">
        <f>IF('SONUÇ ÇİZELGESİ'!W7&gt;=1,17," ")</f>
        <v xml:space="preserve"> </v>
      </c>
      <c r="R8" s="48" t="str">
        <f>IF('SONUÇ ÇİZELGESİ'!U7&gt;=1,15," ")</f>
        <v xml:space="preserve"> </v>
      </c>
      <c r="S8" s="48" t="str">
        <f>IF('SONUÇ ÇİZELGESİ'!V7&gt;=1,16," ")</f>
        <v xml:space="preserve"> </v>
      </c>
      <c r="T8" s="48" t="str">
        <f>IF('SONUÇ ÇİZELGESİ'!W7&gt;=1,17," ")</f>
        <v xml:space="preserve"> </v>
      </c>
      <c r="U8" s="48" t="str">
        <f>IF('SONUÇ ÇİZELGESİ'!Y7&gt;=1,19," ")</f>
        <v xml:space="preserve"> </v>
      </c>
      <c r="V8" s="48" t="str">
        <f>IF('SONUÇ ÇİZELGESİ'!AP7&gt;=1,36," ")</f>
        <v xml:space="preserve"> </v>
      </c>
      <c r="W8" s="48" t="str">
        <f>IF('SONUÇ ÇİZELGESİ'!K7&gt;=1,5," ")</f>
        <v xml:space="preserve"> </v>
      </c>
      <c r="X8" s="48" t="str">
        <f>IF('SONUÇ ÇİZELGESİ'!L7&gt;=1,6," ")</f>
        <v xml:space="preserve"> </v>
      </c>
      <c r="Y8" s="48" t="str">
        <f>IF('SONUÇ ÇİZELGESİ'!X7&gt;=1,18," ")</f>
        <v xml:space="preserve"> </v>
      </c>
      <c r="Z8" s="48" t="str">
        <f>IF('SONUÇ ÇİZELGESİ'!Z7&gt;=1,20," ")</f>
        <v xml:space="preserve"> </v>
      </c>
      <c r="AA8" s="48" t="str">
        <f>IF('SONUÇ ÇİZELGESİ'!AC7&gt;=1,23," ")</f>
        <v xml:space="preserve"> </v>
      </c>
      <c r="AB8" s="48" t="str">
        <f>IF('SONUÇ ÇİZELGESİ'!AE7&gt;=1,25," ")</f>
        <v xml:space="preserve"> </v>
      </c>
      <c r="AC8" s="48" t="str">
        <f>IF('SONUÇ ÇİZELGESİ'!AN7&gt;=1,34," ")</f>
        <v xml:space="preserve"> </v>
      </c>
      <c r="AD8" s="48" t="str">
        <f>IF('SONUÇ ÇİZELGESİ'!M7&gt;=1,7," ")</f>
        <v xml:space="preserve"> </v>
      </c>
      <c r="AE8" s="48" t="str">
        <f>IF('SONUÇ ÇİZELGESİ'!N7&gt;=1,8," ")</f>
        <v xml:space="preserve"> </v>
      </c>
      <c r="AF8" s="48" t="str">
        <f>IF('SONUÇ ÇİZELGESİ'!AB7&gt;=1,22," ")</f>
        <v xml:space="preserve"> </v>
      </c>
      <c r="AG8" s="48" t="str">
        <f>IF('SONUÇ ÇİZELGESİ'!AR7&gt;=1,38," ")</f>
        <v xml:space="preserve"> </v>
      </c>
      <c r="AH8" s="48" t="str">
        <f>IF('SONUÇ ÇİZELGESİ'!AD7&gt;=1,24," ")</f>
        <v xml:space="preserve"> </v>
      </c>
      <c r="AI8" s="48" t="str">
        <f>IF('SONUÇ ÇİZELGESİ'!AF7&gt;=1,26," ")</f>
        <v xml:space="preserve"> </v>
      </c>
      <c r="AJ8" s="48"/>
      <c r="AK8" s="48" t="str">
        <f>IF('SONUÇ ÇİZELGESİ'!AI7&gt;=1,29," ")</f>
        <v xml:space="preserve"> </v>
      </c>
      <c r="AL8" s="48" t="str">
        <f>IF('SONUÇ ÇİZELGESİ'!H7&gt;=1,2," ")</f>
        <v xml:space="preserve"> </v>
      </c>
      <c r="AM8" s="48" t="str">
        <f>IF('SONUÇ ÇİZELGESİ'!AK7&gt;=1,31," ")</f>
        <v xml:space="preserve"> </v>
      </c>
      <c r="AN8" s="48" t="str">
        <f>IF('SONUÇ ÇİZELGESİ'!AM7&gt;=1,33," ")</f>
        <v xml:space="preserve"> </v>
      </c>
      <c r="AO8" s="48" t="str">
        <f>IF('SONUÇ ÇİZELGESİ'!AO7&gt;=1,35," ")</f>
        <v xml:space="preserve"> </v>
      </c>
      <c r="AP8" s="48"/>
      <c r="AQ8" s="48" t="str">
        <f>IF('SONUÇ ÇİZELGESİ'!W7&gt;=1,17," ")</f>
        <v xml:space="preserve"> </v>
      </c>
      <c r="AR8" s="48" t="str">
        <f>IF('SONUÇ ÇİZELGESİ'!AH7&gt;=1,28," ")</f>
        <v xml:space="preserve"> </v>
      </c>
      <c r="AS8" s="48"/>
      <c r="AT8" s="48" t="str">
        <f>IF('SONUÇ ÇİZELGESİ'!P7&gt;=1,10," ")</f>
        <v xml:space="preserve"> </v>
      </c>
      <c r="AU8" s="48" t="str">
        <f>IF('SONUÇ ÇİZELGESİ'!Q7&gt;=1,11," ")</f>
        <v xml:space="preserve"> </v>
      </c>
      <c r="AV8" s="48" t="str">
        <f>IF('SONUÇ ÇİZELGESİ'!Y7&gt;=1,19," ")</f>
        <v xml:space="preserve"> </v>
      </c>
      <c r="AW8" s="48" t="str">
        <f>IF('SONUÇ ÇİZELGESİ'!AA7&gt;=1,21," ")</f>
        <v xml:space="preserve"> </v>
      </c>
      <c r="AX8" s="48" t="str">
        <f>IF('SONUÇ ÇİZELGESİ'!H7&gt;=1,2," ")</f>
        <v xml:space="preserve"> </v>
      </c>
      <c r="AY8" s="50" t="str">
        <f>IF('SONUÇ ÇİZELGESİ'!BC7&gt;=1,"Önemli"," ")</f>
        <v xml:space="preserve"> </v>
      </c>
      <c r="BA8" s="18"/>
    </row>
    <row r="9" spans="1:53" ht="20.100000000000001" customHeight="1" thickBot="1">
      <c r="A9" s="18"/>
      <c r="C9" s="47">
        <v>4</v>
      </c>
      <c r="D9" s="65">
        <f>'SONUÇ ÇİZELGESİ'!D8</f>
        <v>0</v>
      </c>
      <c r="E9" s="57">
        <f>'SONUÇ ÇİZELGESİ'!E8</f>
        <v>0</v>
      </c>
      <c r="F9" s="59"/>
      <c r="G9" s="21" t="str">
        <f>IF('SONUÇ ÇİZELGESİ'!BA8&gt;=1,47," ")</f>
        <v xml:space="preserve"> </v>
      </c>
      <c r="H9" s="49" t="str">
        <f>IF('SONUÇ ÇİZELGESİ'!I8&gt;=1,3," ")</f>
        <v xml:space="preserve"> </v>
      </c>
      <c r="I9" s="49" t="str">
        <f>IF('SONUÇ ÇİZELGESİ'!G8&gt;=1,1," ")</f>
        <v xml:space="preserve"> </v>
      </c>
      <c r="J9" s="49" t="str">
        <f>IF('SONUÇ ÇİZELGESİ'!M8&gt;=1,7," ")</f>
        <v xml:space="preserve"> </v>
      </c>
      <c r="K9" s="48" t="str">
        <f>IF('SONUÇ ÇİZELGESİ'!S8&gt;=1,13," ")</f>
        <v xml:space="preserve"> </v>
      </c>
      <c r="L9" s="48" t="str">
        <f>IF('SONUÇ ÇİZELGESİ'!L8&gt;=1,6," ")</f>
        <v xml:space="preserve"> </v>
      </c>
      <c r="M9" s="48" t="str">
        <f>IF('SONUÇ ÇİZELGESİ'!N8&gt;=1,8," ")</f>
        <v xml:space="preserve"> </v>
      </c>
      <c r="N9" s="48" t="str">
        <f>IF('SONUÇ ÇİZELGESİ'!O8&gt;=1,9," ")</f>
        <v xml:space="preserve"> </v>
      </c>
      <c r="O9" s="48" t="str">
        <f>IF('SONUÇ ÇİZELGESİ'!R8&gt;=1,12," ")</f>
        <v xml:space="preserve"> </v>
      </c>
      <c r="P9" s="48" t="str">
        <f>IF('SONUÇ ÇİZELGESİ'!T8&gt;=1,14," ")</f>
        <v xml:space="preserve"> </v>
      </c>
      <c r="Q9" s="48" t="str">
        <f>IF('SONUÇ ÇİZELGESİ'!W8&gt;=1,17," ")</f>
        <v xml:space="preserve"> </v>
      </c>
      <c r="R9" s="48" t="str">
        <f>IF('SONUÇ ÇİZELGESİ'!U8&gt;=1,15," ")</f>
        <v xml:space="preserve"> </v>
      </c>
      <c r="S9" s="48" t="str">
        <f>IF('SONUÇ ÇİZELGESİ'!V8&gt;=1,16," ")</f>
        <v xml:space="preserve"> </v>
      </c>
      <c r="T9" s="48" t="str">
        <f>IF('SONUÇ ÇİZELGESİ'!W8&gt;=1,17," ")</f>
        <v xml:space="preserve"> </v>
      </c>
      <c r="U9" s="48" t="str">
        <f>IF('SONUÇ ÇİZELGESİ'!Y8&gt;=1,19," ")</f>
        <v xml:space="preserve"> </v>
      </c>
      <c r="V9" s="48" t="str">
        <f>IF('SONUÇ ÇİZELGESİ'!AP8&gt;=1,36," ")</f>
        <v xml:space="preserve"> </v>
      </c>
      <c r="W9" s="48" t="str">
        <f>IF('SONUÇ ÇİZELGESİ'!K8&gt;=1,5," ")</f>
        <v xml:space="preserve"> </v>
      </c>
      <c r="X9" s="48" t="str">
        <f>IF('SONUÇ ÇİZELGESİ'!L8&gt;=1,6," ")</f>
        <v xml:space="preserve"> </v>
      </c>
      <c r="Y9" s="48" t="str">
        <f>IF('SONUÇ ÇİZELGESİ'!X8&gt;=1,18," ")</f>
        <v xml:space="preserve"> </v>
      </c>
      <c r="Z9" s="48" t="str">
        <f>IF('SONUÇ ÇİZELGESİ'!Z8&gt;=1,20," ")</f>
        <v xml:space="preserve"> </v>
      </c>
      <c r="AA9" s="48" t="str">
        <f>IF('SONUÇ ÇİZELGESİ'!AC8&gt;=1,23," ")</f>
        <v xml:space="preserve"> </v>
      </c>
      <c r="AB9" s="48" t="str">
        <f>IF('SONUÇ ÇİZELGESİ'!AE8&gt;=1,25," ")</f>
        <v xml:space="preserve"> </v>
      </c>
      <c r="AC9" s="48" t="str">
        <f>IF('SONUÇ ÇİZELGESİ'!AN8&gt;=1,34," ")</f>
        <v xml:space="preserve"> </v>
      </c>
      <c r="AD9" s="48" t="str">
        <f>IF('SONUÇ ÇİZELGESİ'!M8&gt;=1,7," ")</f>
        <v xml:space="preserve"> </v>
      </c>
      <c r="AE9" s="48" t="str">
        <f>IF('SONUÇ ÇİZELGESİ'!N8&gt;=1,8," ")</f>
        <v xml:space="preserve"> </v>
      </c>
      <c r="AF9" s="48" t="str">
        <f>IF('SONUÇ ÇİZELGESİ'!AB8&gt;=1,22," ")</f>
        <v xml:space="preserve"> </v>
      </c>
      <c r="AG9" s="48" t="str">
        <f>IF('SONUÇ ÇİZELGESİ'!AR8&gt;=1,38," ")</f>
        <v xml:space="preserve"> </v>
      </c>
      <c r="AH9" s="48" t="str">
        <f>IF('SONUÇ ÇİZELGESİ'!AD8&gt;=1,24," ")</f>
        <v xml:space="preserve"> </v>
      </c>
      <c r="AI9" s="48" t="str">
        <f>IF('SONUÇ ÇİZELGESİ'!AF8&gt;=1,26," ")</f>
        <v xml:space="preserve"> </v>
      </c>
      <c r="AJ9" s="48"/>
      <c r="AK9" s="48" t="str">
        <f>IF('SONUÇ ÇİZELGESİ'!AI8&gt;=1,29," ")</f>
        <v xml:space="preserve"> </v>
      </c>
      <c r="AL9" s="48" t="str">
        <f>IF('SONUÇ ÇİZELGESİ'!H8&gt;=1,2," ")</f>
        <v xml:space="preserve"> </v>
      </c>
      <c r="AM9" s="48" t="str">
        <f>IF('SONUÇ ÇİZELGESİ'!AK8&gt;=1,31," ")</f>
        <v xml:space="preserve"> </v>
      </c>
      <c r="AN9" s="48" t="str">
        <f>IF('SONUÇ ÇİZELGESİ'!AM8&gt;=1,33," ")</f>
        <v xml:space="preserve"> </v>
      </c>
      <c r="AO9" s="48" t="str">
        <f>IF('SONUÇ ÇİZELGESİ'!AO8&gt;=1,35," ")</f>
        <v xml:space="preserve"> </v>
      </c>
      <c r="AP9" s="48"/>
      <c r="AQ9" s="48" t="str">
        <f>IF('SONUÇ ÇİZELGESİ'!W8&gt;=1,17," ")</f>
        <v xml:space="preserve"> </v>
      </c>
      <c r="AR9" s="48" t="str">
        <f>IF('SONUÇ ÇİZELGESİ'!AH8&gt;=1,28," ")</f>
        <v xml:space="preserve"> </v>
      </c>
      <c r="AS9" s="48"/>
      <c r="AT9" s="48" t="str">
        <f>IF('SONUÇ ÇİZELGESİ'!P8&gt;=1,10," ")</f>
        <v xml:space="preserve"> </v>
      </c>
      <c r="AU9" s="48" t="str">
        <f>IF('SONUÇ ÇİZELGESİ'!Q8&gt;=1,11," ")</f>
        <v xml:space="preserve"> </v>
      </c>
      <c r="AV9" s="48" t="str">
        <f>IF('SONUÇ ÇİZELGESİ'!Y8&gt;=1,19," ")</f>
        <v xml:space="preserve"> </v>
      </c>
      <c r="AW9" s="48" t="str">
        <f>IF('SONUÇ ÇİZELGESİ'!AA8&gt;=1,21," ")</f>
        <v xml:space="preserve"> </v>
      </c>
      <c r="AX9" s="48" t="str">
        <f>IF('SONUÇ ÇİZELGESİ'!H8&gt;=1,2," ")</f>
        <v xml:space="preserve"> </v>
      </c>
      <c r="AY9" s="50" t="str">
        <f>IF('SONUÇ ÇİZELGESİ'!BC8&gt;=1,"Önemli"," ")</f>
        <v xml:space="preserve"> </v>
      </c>
      <c r="BA9" s="18"/>
    </row>
    <row r="10" spans="1:53" ht="20.100000000000001" customHeight="1" thickBot="1">
      <c r="A10" s="18"/>
      <c r="C10" s="47">
        <v>5</v>
      </c>
      <c r="D10" s="65">
        <f>'SONUÇ ÇİZELGESİ'!D9</f>
        <v>0</v>
      </c>
      <c r="E10" s="57">
        <f>'SONUÇ ÇİZELGESİ'!E9</f>
        <v>0</v>
      </c>
      <c r="F10" s="59"/>
      <c r="G10" s="21" t="str">
        <f>IF('SONUÇ ÇİZELGESİ'!BA9&gt;=1,47," ")</f>
        <v xml:space="preserve"> </v>
      </c>
      <c r="H10" s="49" t="str">
        <f>IF('SONUÇ ÇİZELGESİ'!I9&gt;=1,3," ")</f>
        <v xml:space="preserve"> </v>
      </c>
      <c r="I10" s="49" t="str">
        <f>IF('SONUÇ ÇİZELGESİ'!G9&gt;=1,1," ")</f>
        <v xml:space="preserve"> </v>
      </c>
      <c r="J10" s="49" t="str">
        <f>IF('SONUÇ ÇİZELGESİ'!M9&gt;=1,7," ")</f>
        <v xml:space="preserve"> </v>
      </c>
      <c r="K10" s="48" t="str">
        <f>IF('SONUÇ ÇİZELGESİ'!S9&gt;=1,13," ")</f>
        <v xml:space="preserve"> </v>
      </c>
      <c r="L10" s="48" t="str">
        <f>IF('SONUÇ ÇİZELGESİ'!L9&gt;=1,6," ")</f>
        <v xml:space="preserve"> </v>
      </c>
      <c r="M10" s="48" t="str">
        <f>IF('SONUÇ ÇİZELGESİ'!N9&gt;=1,8," ")</f>
        <v xml:space="preserve"> </v>
      </c>
      <c r="N10" s="48" t="str">
        <f>IF('SONUÇ ÇİZELGESİ'!O9&gt;=1,9," ")</f>
        <v xml:space="preserve"> </v>
      </c>
      <c r="O10" s="48" t="str">
        <f>IF('SONUÇ ÇİZELGESİ'!R9&gt;=1,12," ")</f>
        <v xml:space="preserve"> </v>
      </c>
      <c r="P10" s="48" t="str">
        <f>IF('SONUÇ ÇİZELGESİ'!T9&gt;=1,14," ")</f>
        <v xml:space="preserve"> </v>
      </c>
      <c r="Q10" s="48" t="str">
        <f>IF('SONUÇ ÇİZELGESİ'!W9&gt;=1,17," ")</f>
        <v xml:space="preserve"> </v>
      </c>
      <c r="R10" s="48" t="str">
        <f>IF('SONUÇ ÇİZELGESİ'!U9&gt;=1,15," ")</f>
        <v xml:space="preserve"> </v>
      </c>
      <c r="S10" s="48" t="str">
        <f>IF('SONUÇ ÇİZELGESİ'!V9&gt;=1,16," ")</f>
        <v xml:space="preserve"> </v>
      </c>
      <c r="T10" s="48" t="str">
        <f>IF('SONUÇ ÇİZELGESİ'!W9&gt;=1,17," ")</f>
        <v xml:space="preserve"> </v>
      </c>
      <c r="U10" s="48" t="str">
        <f>IF('SONUÇ ÇİZELGESİ'!Y9&gt;=1,19," ")</f>
        <v xml:space="preserve"> </v>
      </c>
      <c r="V10" s="48" t="str">
        <f>IF('SONUÇ ÇİZELGESİ'!AP9&gt;=1,36," ")</f>
        <v xml:space="preserve"> </v>
      </c>
      <c r="W10" s="48" t="str">
        <f>IF('SONUÇ ÇİZELGESİ'!K9&gt;=1,5," ")</f>
        <v xml:space="preserve"> </v>
      </c>
      <c r="X10" s="48" t="str">
        <f>IF('SONUÇ ÇİZELGESİ'!L9&gt;=1,6," ")</f>
        <v xml:space="preserve"> </v>
      </c>
      <c r="Y10" s="48" t="str">
        <f>IF('SONUÇ ÇİZELGESİ'!X9&gt;=1,18," ")</f>
        <v xml:space="preserve"> </v>
      </c>
      <c r="Z10" s="48" t="str">
        <f>IF('SONUÇ ÇİZELGESİ'!Z9&gt;=1,20," ")</f>
        <v xml:space="preserve"> </v>
      </c>
      <c r="AA10" s="48" t="str">
        <f>IF('SONUÇ ÇİZELGESİ'!AC9&gt;=1,23," ")</f>
        <v xml:space="preserve"> </v>
      </c>
      <c r="AB10" s="48" t="str">
        <f>IF('SONUÇ ÇİZELGESİ'!AE9&gt;=1,25," ")</f>
        <v xml:space="preserve"> </v>
      </c>
      <c r="AC10" s="48" t="str">
        <f>IF('SONUÇ ÇİZELGESİ'!AN9&gt;=1,34," ")</f>
        <v xml:space="preserve"> </v>
      </c>
      <c r="AD10" s="48" t="str">
        <f>IF('SONUÇ ÇİZELGESİ'!M9&gt;=1,7," ")</f>
        <v xml:space="preserve"> </v>
      </c>
      <c r="AE10" s="48" t="str">
        <f>IF('SONUÇ ÇİZELGESİ'!N9&gt;=1,8," ")</f>
        <v xml:space="preserve"> </v>
      </c>
      <c r="AF10" s="48" t="str">
        <f>IF('SONUÇ ÇİZELGESİ'!AB9&gt;=1,22," ")</f>
        <v xml:space="preserve"> </v>
      </c>
      <c r="AG10" s="48" t="str">
        <f>IF('SONUÇ ÇİZELGESİ'!AR9&gt;=1,38," ")</f>
        <v xml:space="preserve"> </v>
      </c>
      <c r="AH10" s="48" t="str">
        <f>IF('SONUÇ ÇİZELGESİ'!AD9&gt;=1,24," ")</f>
        <v xml:space="preserve"> </v>
      </c>
      <c r="AI10" s="48" t="str">
        <f>IF('SONUÇ ÇİZELGESİ'!AF9&gt;=1,26," ")</f>
        <v xml:space="preserve"> </v>
      </c>
      <c r="AJ10" s="48"/>
      <c r="AK10" s="48" t="str">
        <f>IF('SONUÇ ÇİZELGESİ'!AI9&gt;=1,29," ")</f>
        <v xml:space="preserve"> </v>
      </c>
      <c r="AL10" s="48" t="str">
        <f>IF('SONUÇ ÇİZELGESİ'!H9&gt;=1,2," ")</f>
        <v xml:space="preserve"> </v>
      </c>
      <c r="AM10" s="48" t="str">
        <f>IF('SONUÇ ÇİZELGESİ'!AK9&gt;=1,31," ")</f>
        <v xml:space="preserve"> </v>
      </c>
      <c r="AN10" s="48" t="str">
        <f>IF('SONUÇ ÇİZELGESİ'!AM9&gt;=1,33," ")</f>
        <v xml:space="preserve"> </v>
      </c>
      <c r="AO10" s="48" t="str">
        <f>IF('SONUÇ ÇİZELGESİ'!AO9&gt;=1,35," ")</f>
        <v xml:space="preserve"> </v>
      </c>
      <c r="AP10" s="48"/>
      <c r="AQ10" s="48" t="str">
        <f>IF('SONUÇ ÇİZELGESİ'!W9&gt;=1,17," ")</f>
        <v xml:space="preserve"> </v>
      </c>
      <c r="AR10" s="48" t="str">
        <f>IF('SONUÇ ÇİZELGESİ'!AH9&gt;=1,28," ")</f>
        <v xml:space="preserve"> </v>
      </c>
      <c r="AS10" s="48"/>
      <c r="AT10" s="48" t="str">
        <f>IF('SONUÇ ÇİZELGESİ'!P9&gt;=1,10," ")</f>
        <v xml:space="preserve"> </v>
      </c>
      <c r="AU10" s="48" t="str">
        <f>IF('SONUÇ ÇİZELGESİ'!Q9&gt;=1,11," ")</f>
        <v xml:space="preserve"> </v>
      </c>
      <c r="AV10" s="48" t="str">
        <f>IF('SONUÇ ÇİZELGESİ'!Y9&gt;=1,19," ")</f>
        <v xml:space="preserve"> </v>
      </c>
      <c r="AW10" s="48" t="str">
        <f>IF('SONUÇ ÇİZELGESİ'!AA9&gt;=1,21," ")</f>
        <v xml:space="preserve"> </v>
      </c>
      <c r="AX10" s="48" t="str">
        <f>IF('SONUÇ ÇİZELGESİ'!H9&gt;=1,2," ")</f>
        <v xml:space="preserve"> </v>
      </c>
      <c r="AY10" s="50" t="str">
        <f>IF('SONUÇ ÇİZELGESİ'!BC9&gt;=1,"Önemli"," ")</f>
        <v xml:space="preserve"> </v>
      </c>
      <c r="BA10" s="18"/>
    </row>
    <row r="11" spans="1:53" ht="20.100000000000001" customHeight="1" thickBot="1">
      <c r="A11" s="18"/>
      <c r="C11" s="47">
        <v>6</v>
      </c>
      <c r="D11" s="65">
        <f>'SONUÇ ÇİZELGESİ'!D10</f>
        <v>0</v>
      </c>
      <c r="E11" s="57">
        <f>'SONUÇ ÇİZELGESİ'!E10</f>
        <v>0</v>
      </c>
      <c r="F11" s="59"/>
      <c r="G11" s="21" t="str">
        <f>IF('SONUÇ ÇİZELGESİ'!BA10&gt;=1,47," ")</f>
        <v xml:space="preserve"> </v>
      </c>
      <c r="H11" s="49" t="str">
        <f>IF('SONUÇ ÇİZELGESİ'!I10&gt;=1,3," ")</f>
        <v xml:space="preserve"> </v>
      </c>
      <c r="I11" s="49" t="str">
        <f>IF('SONUÇ ÇİZELGESİ'!G10&gt;=1,1," ")</f>
        <v xml:space="preserve"> </v>
      </c>
      <c r="J11" s="49" t="str">
        <f>IF('SONUÇ ÇİZELGESİ'!M10&gt;=1,7," ")</f>
        <v xml:space="preserve"> </v>
      </c>
      <c r="K11" s="48" t="str">
        <f>IF('SONUÇ ÇİZELGESİ'!S10&gt;=1,13," ")</f>
        <v xml:space="preserve"> </v>
      </c>
      <c r="L11" s="48" t="str">
        <f>IF('SONUÇ ÇİZELGESİ'!L10&gt;=1,6," ")</f>
        <v xml:space="preserve"> </v>
      </c>
      <c r="M11" s="48" t="str">
        <f>IF('SONUÇ ÇİZELGESİ'!N10&gt;=1,8," ")</f>
        <v xml:space="preserve"> </v>
      </c>
      <c r="N11" s="48" t="str">
        <f>IF('SONUÇ ÇİZELGESİ'!O10&gt;=1,9," ")</f>
        <v xml:space="preserve"> </v>
      </c>
      <c r="O11" s="48" t="str">
        <f>IF('SONUÇ ÇİZELGESİ'!R10&gt;=1,12," ")</f>
        <v xml:space="preserve"> </v>
      </c>
      <c r="P11" s="48" t="str">
        <f>IF('SONUÇ ÇİZELGESİ'!T10&gt;=1,14," ")</f>
        <v xml:space="preserve"> </v>
      </c>
      <c r="Q11" s="48" t="str">
        <f>IF('SONUÇ ÇİZELGESİ'!W10&gt;=1,17," ")</f>
        <v xml:space="preserve"> </v>
      </c>
      <c r="R11" s="48" t="str">
        <f>IF('SONUÇ ÇİZELGESİ'!U10&gt;=1,15," ")</f>
        <v xml:space="preserve"> </v>
      </c>
      <c r="S11" s="48" t="str">
        <f>IF('SONUÇ ÇİZELGESİ'!V10&gt;=1,16," ")</f>
        <v xml:space="preserve"> </v>
      </c>
      <c r="T11" s="48" t="str">
        <f>IF('SONUÇ ÇİZELGESİ'!W10&gt;=1,17," ")</f>
        <v xml:space="preserve"> </v>
      </c>
      <c r="U11" s="48" t="str">
        <f>IF('SONUÇ ÇİZELGESİ'!Y10&gt;=1,19," ")</f>
        <v xml:space="preserve"> </v>
      </c>
      <c r="V11" s="48" t="str">
        <f>IF('SONUÇ ÇİZELGESİ'!AP10&gt;=1,36," ")</f>
        <v xml:space="preserve"> </v>
      </c>
      <c r="W11" s="48" t="str">
        <f>IF('SONUÇ ÇİZELGESİ'!K10&gt;=1,5," ")</f>
        <v xml:space="preserve"> </v>
      </c>
      <c r="X11" s="48" t="str">
        <f>IF('SONUÇ ÇİZELGESİ'!L10&gt;=1,6," ")</f>
        <v xml:space="preserve"> </v>
      </c>
      <c r="Y11" s="48" t="str">
        <f>IF('SONUÇ ÇİZELGESİ'!X10&gt;=1,18," ")</f>
        <v xml:space="preserve"> </v>
      </c>
      <c r="Z11" s="48" t="str">
        <f>IF('SONUÇ ÇİZELGESİ'!Z10&gt;=1,20," ")</f>
        <v xml:space="preserve"> </v>
      </c>
      <c r="AA11" s="48" t="str">
        <f>IF('SONUÇ ÇİZELGESİ'!AC10&gt;=1,23," ")</f>
        <v xml:space="preserve"> </v>
      </c>
      <c r="AB11" s="48" t="str">
        <f>IF('SONUÇ ÇİZELGESİ'!AE10&gt;=1,25," ")</f>
        <v xml:space="preserve"> </v>
      </c>
      <c r="AC11" s="48" t="str">
        <f>IF('SONUÇ ÇİZELGESİ'!AN10&gt;=1,34," ")</f>
        <v xml:space="preserve"> </v>
      </c>
      <c r="AD11" s="48" t="str">
        <f>IF('SONUÇ ÇİZELGESİ'!M10&gt;=1,7," ")</f>
        <v xml:space="preserve"> </v>
      </c>
      <c r="AE11" s="48" t="str">
        <f>IF('SONUÇ ÇİZELGESİ'!N10&gt;=1,8," ")</f>
        <v xml:space="preserve"> </v>
      </c>
      <c r="AF11" s="48" t="str">
        <f>IF('SONUÇ ÇİZELGESİ'!AB10&gt;=1,22," ")</f>
        <v xml:space="preserve"> </v>
      </c>
      <c r="AG11" s="48" t="str">
        <f>IF('SONUÇ ÇİZELGESİ'!AR10&gt;=1,38," ")</f>
        <v xml:space="preserve"> </v>
      </c>
      <c r="AH11" s="48" t="str">
        <f>IF('SONUÇ ÇİZELGESİ'!AD10&gt;=1,24," ")</f>
        <v xml:space="preserve"> </v>
      </c>
      <c r="AI11" s="48" t="str">
        <f>IF('SONUÇ ÇİZELGESİ'!AF10&gt;=1,26," ")</f>
        <v xml:space="preserve"> </v>
      </c>
      <c r="AJ11" s="48"/>
      <c r="AK11" s="48" t="str">
        <f>IF('SONUÇ ÇİZELGESİ'!AI10&gt;=1,29," ")</f>
        <v xml:space="preserve"> </v>
      </c>
      <c r="AL11" s="48" t="str">
        <f>IF('SONUÇ ÇİZELGESİ'!H10&gt;=1,2," ")</f>
        <v xml:space="preserve"> </v>
      </c>
      <c r="AM11" s="48" t="str">
        <f>IF('SONUÇ ÇİZELGESİ'!AK10&gt;=1,31," ")</f>
        <v xml:space="preserve"> </v>
      </c>
      <c r="AN11" s="48" t="str">
        <f>IF('SONUÇ ÇİZELGESİ'!AM10&gt;=1,33," ")</f>
        <v xml:space="preserve"> </v>
      </c>
      <c r="AO11" s="48" t="str">
        <f>IF('SONUÇ ÇİZELGESİ'!AO10&gt;=1,35," ")</f>
        <v xml:space="preserve"> </v>
      </c>
      <c r="AP11" s="48"/>
      <c r="AQ11" s="48" t="str">
        <f>IF('SONUÇ ÇİZELGESİ'!W10&gt;=1,17," ")</f>
        <v xml:space="preserve"> </v>
      </c>
      <c r="AR11" s="48" t="str">
        <f>IF('SONUÇ ÇİZELGESİ'!AH10&gt;=1,28," ")</f>
        <v xml:space="preserve"> </v>
      </c>
      <c r="AS11" s="48"/>
      <c r="AT11" s="48" t="str">
        <f>IF('SONUÇ ÇİZELGESİ'!P10&gt;=1,10," ")</f>
        <v xml:space="preserve"> </v>
      </c>
      <c r="AU11" s="48" t="str">
        <f>IF('SONUÇ ÇİZELGESİ'!Q10&gt;=1,11," ")</f>
        <v xml:space="preserve"> </v>
      </c>
      <c r="AV11" s="48" t="str">
        <f>IF('SONUÇ ÇİZELGESİ'!Y10&gt;=1,19," ")</f>
        <v xml:space="preserve"> </v>
      </c>
      <c r="AW11" s="48" t="str">
        <f>IF('SONUÇ ÇİZELGESİ'!AA10&gt;=1,21," ")</f>
        <v xml:space="preserve"> </v>
      </c>
      <c r="AX11" s="48" t="str">
        <f>IF('SONUÇ ÇİZELGESİ'!H10&gt;=1,2," ")</f>
        <v xml:space="preserve"> </v>
      </c>
      <c r="AY11" s="50" t="str">
        <f>IF('SONUÇ ÇİZELGESİ'!BC10&gt;=1,"Önemli"," ")</f>
        <v xml:space="preserve"> </v>
      </c>
      <c r="BA11" s="18"/>
    </row>
    <row r="12" spans="1:53" ht="20.100000000000001" customHeight="1" thickBot="1">
      <c r="A12" s="18"/>
      <c r="C12" s="47">
        <v>7</v>
      </c>
      <c r="D12" s="65">
        <f>'SONUÇ ÇİZELGESİ'!D11</f>
        <v>0</v>
      </c>
      <c r="E12" s="57">
        <f>'SONUÇ ÇİZELGESİ'!E11</f>
        <v>0</v>
      </c>
      <c r="F12" s="59"/>
      <c r="G12" s="21" t="str">
        <f>IF('SONUÇ ÇİZELGESİ'!BA11&gt;=1,47," ")</f>
        <v xml:space="preserve"> </v>
      </c>
      <c r="H12" s="49" t="str">
        <f>IF('SONUÇ ÇİZELGESİ'!I11&gt;=1,3," ")</f>
        <v xml:space="preserve"> </v>
      </c>
      <c r="I12" s="49" t="str">
        <f>IF('SONUÇ ÇİZELGESİ'!G11&gt;=1,1," ")</f>
        <v xml:space="preserve"> </v>
      </c>
      <c r="J12" s="49" t="str">
        <f>IF('SONUÇ ÇİZELGESİ'!M11&gt;=1,7," ")</f>
        <v xml:space="preserve"> </v>
      </c>
      <c r="K12" s="48" t="str">
        <f>IF('SONUÇ ÇİZELGESİ'!S11&gt;=1,13," ")</f>
        <v xml:space="preserve"> </v>
      </c>
      <c r="L12" s="48" t="str">
        <f>IF('SONUÇ ÇİZELGESİ'!L11&gt;=1,6," ")</f>
        <v xml:space="preserve"> </v>
      </c>
      <c r="M12" s="48" t="str">
        <f>IF('SONUÇ ÇİZELGESİ'!N11&gt;=1,8," ")</f>
        <v xml:space="preserve"> </v>
      </c>
      <c r="N12" s="48" t="str">
        <f>IF('SONUÇ ÇİZELGESİ'!O11&gt;=1,9," ")</f>
        <v xml:space="preserve"> </v>
      </c>
      <c r="O12" s="48" t="str">
        <f>IF('SONUÇ ÇİZELGESİ'!R11&gt;=1,12," ")</f>
        <v xml:space="preserve"> </v>
      </c>
      <c r="P12" s="48" t="str">
        <f>IF('SONUÇ ÇİZELGESİ'!T11&gt;=1,14," ")</f>
        <v xml:space="preserve"> </v>
      </c>
      <c r="Q12" s="48" t="str">
        <f>IF('SONUÇ ÇİZELGESİ'!W11&gt;=1,17," ")</f>
        <v xml:space="preserve"> </v>
      </c>
      <c r="R12" s="48" t="str">
        <f>IF('SONUÇ ÇİZELGESİ'!U11&gt;=1,15," ")</f>
        <v xml:space="preserve"> </v>
      </c>
      <c r="S12" s="48" t="str">
        <f>IF('SONUÇ ÇİZELGESİ'!V11&gt;=1,16," ")</f>
        <v xml:space="preserve"> </v>
      </c>
      <c r="T12" s="48" t="str">
        <f>IF('SONUÇ ÇİZELGESİ'!W11&gt;=1,17," ")</f>
        <v xml:space="preserve"> </v>
      </c>
      <c r="U12" s="48" t="str">
        <f>IF('SONUÇ ÇİZELGESİ'!Y11&gt;=1,19," ")</f>
        <v xml:space="preserve"> </v>
      </c>
      <c r="V12" s="48" t="str">
        <f>IF('SONUÇ ÇİZELGESİ'!AP11&gt;=1,36," ")</f>
        <v xml:space="preserve"> </v>
      </c>
      <c r="W12" s="48" t="str">
        <f>IF('SONUÇ ÇİZELGESİ'!K11&gt;=1,5," ")</f>
        <v xml:space="preserve"> </v>
      </c>
      <c r="X12" s="48" t="str">
        <f>IF('SONUÇ ÇİZELGESİ'!L11&gt;=1,6," ")</f>
        <v xml:space="preserve"> </v>
      </c>
      <c r="Y12" s="48" t="str">
        <f>IF('SONUÇ ÇİZELGESİ'!X11&gt;=1,18," ")</f>
        <v xml:space="preserve"> </v>
      </c>
      <c r="Z12" s="48" t="str">
        <f>IF('SONUÇ ÇİZELGESİ'!Z11&gt;=1,20," ")</f>
        <v xml:space="preserve"> </v>
      </c>
      <c r="AA12" s="48" t="str">
        <f>IF('SONUÇ ÇİZELGESİ'!AC11&gt;=1,23," ")</f>
        <v xml:space="preserve"> </v>
      </c>
      <c r="AB12" s="48" t="str">
        <f>IF('SONUÇ ÇİZELGESİ'!AE11&gt;=1,25," ")</f>
        <v xml:space="preserve"> </v>
      </c>
      <c r="AC12" s="48" t="str">
        <f>IF('SONUÇ ÇİZELGESİ'!AN11&gt;=1,34," ")</f>
        <v xml:space="preserve"> </v>
      </c>
      <c r="AD12" s="48" t="str">
        <f>IF('SONUÇ ÇİZELGESİ'!M11&gt;=1,7," ")</f>
        <v xml:space="preserve"> </v>
      </c>
      <c r="AE12" s="48" t="str">
        <f>IF('SONUÇ ÇİZELGESİ'!N11&gt;=1,8," ")</f>
        <v xml:space="preserve"> </v>
      </c>
      <c r="AF12" s="48" t="str">
        <f>IF('SONUÇ ÇİZELGESİ'!AB11&gt;=1,22," ")</f>
        <v xml:space="preserve"> </v>
      </c>
      <c r="AG12" s="48" t="str">
        <f>IF('SONUÇ ÇİZELGESİ'!AR11&gt;=1,38," ")</f>
        <v xml:space="preserve"> </v>
      </c>
      <c r="AH12" s="48" t="str">
        <f>IF('SONUÇ ÇİZELGESİ'!AD11&gt;=1,24," ")</f>
        <v xml:space="preserve"> </v>
      </c>
      <c r="AI12" s="48" t="str">
        <f>IF('SONUÇ ÇİZELGESİ'!AF11&gt;=1,26," ")</f>
        <v xml:space="preserve"> </v>
      </c>
      <c r="AJ12" s="48"/>
      <c r="AK12" s="48" t="str">
        <f>IF('SONUÇ ÇİZELGESİ'!AI11&gt;=1,29," ")</f>
        <v xml:space="preserve"> </v>
      </c>
      <c r="AL12" s="48" t="str">
        <f>IF('SONUÇ ÇİZELGESİ'!H11&gt;=1,2," ")</f>
        <v xml:space="preserve"> </v>
      </c>
      <c r="AM12" s="48" t="str">
        <f>IF('SONUÇ ÇİZELGESİ'!AK11&gt;=1,31," ")</f>
        <v xml:space="preserve"> </v>
      </c>
      <c r="AN12" s="48" t="str">
        <f>IF('SONUÇ ÇİZELGESİ'!AM11&gt;=1,33," ")</f>
        <v xml:space="preserve"> </v>
      </c>
      <c r="AO12" s="48" t="str">
        <f>IF('SONUÇ ÇİZELGESİ'!AO11&gt;=1,35," ")</f>
        <v xml:space="preserve"> </v>
      </c>
      <c r="AP12" s="48"/>
      <c r="AQ12" s="48" t="str">
        <f>IF('SONUÇ ÇİZELGESİ'!W11&gt;=1,17," ")</f>
        <v xml:space="preserve"> </v>
      </c>
      <c r="AR12" s="48" t="str">
        <f>IF('SONUÇ ÇİZELGESİ'!AH11&gt;=1,28," ")</f>
        <v xml:space="preserve"> </v>
      </c>
      <c r="AS12" s="48"/>
      <c r="AT12" s="48" t="str">
        <f>IF('SONUÇ ÇİZELGESİ'!P11&gt;=1,10," ")</f>
        <v xml:space="preserve"> </v>
      </c>
      <c r="AU12" s="48" t="str">
        <f>IF('SONUÇ ÇİZELGESİ'!Q11&gt;=1,11," ")</f>
        <v xml:space="preserve"> </v>
      </c>
      <c r="AV12" s="48" t="str">
        <f>IF('SONUÇ ÇİZELGESİ'!Y11&gt;=1,19," ")</f>
        <v xml:space="preserve"> </v>
      </c>
      <c r="AW12" s="48" t="str">
        <f>IF('SONUÇ ÇİZELGESİ'!AA11&gt;=1,21," ")</f>
        <v xml:space="preserve"> </v>
      </c>
      <c r="AX12" s="48" t="str">
        <f>IF('SONUÇ ÇİZELGESİ'!H11&gt;=1,2," ")</f>
        <v xml:space="preserve"> </v>
      </c>
      <c r="AY12" s="50" t="str">
        <f>IF('SONUÇ ÇİZELGESİ'!BC11&gt;=1,"Önemli"," ")</f>
        <v xml:space="preserve"> </v>
      </c>
      <c r="BA12" s="18"/>
    </row>
    <row r="13" spans="1:53" ht="20.100000000000001" customHeight="1" thickBot="1">
      <c r="A13" s="18"/>
      <c r="C13" s="47">
        <v>8</v>
      </c>
      <c r="D13" s="65">
        <f>'SONUÇ ÇİZELGESİ'!D12</f>
        <v>0</v>
      </c>
      <c r="E13" s="58">
        <f>'SONUÇ ÇİZELGESİ'!E12</f>
        <v>0</v>
      </c>
      <c r="F13" s="59"/>
      <c r="G13" s="21" t="str">
        <f>IF('SONUÇ ÇİZELGESİ'!BA12&gt;=1,47," ")</f>
        <v xml:space="preserve"> </v>
      </c>
      <c r="H13" s="49" t="str">
        <f>IF('SONUÇ ÇİZELGESİ'!I12&gt;=1,3," ")</f>
        <v xml:space="preserve"> </v>
      </c>
      <c r="I13" s="49" t="str">
        <f>IF('SONUÇ ÇİZELGESİ'!G12&gt;=1,1," ")</f>
        <v xml:space="preserve"> </v>
      </c>
      <c r="J13" s="49" t="str">
        <f>IF('SONUÇ ÇİZELGESİ'!M12&gt;=1,7," ")</f>
        <v xml:space="preserve"> </v>
      </c>
      <c r="K13" s="48" t="str">
        <f>IF('SONUÇ ÇİZELGESİ'!S12&gt;=1,13," ")</f>
        <v xml:space="preserve"> </v>
      </c>
      <c r="L13" s="48" t="str">
        <f>IF('SONUÇ ÇİZELGESİ'!L12&gt;=1,6," ")</f>
        <v xml:space="preserve"> </v>
      </c>
      <c r="M13" s="48" t="str">
        <f>IF('SONUÇ ÇİZELGESİ'!N12&gt;=1,8," ")</f>
        <v xml:space="preserve"> </v>
      </c>
      <c r="N13" s="48" t="str">
        <f>IF('SONUÇ ÇİZELGESİ'!O12&gt;=1,9," ")</f>
        <v xml:space="preserve"> </v>
      </c>
      <c r="O13" s="48" t="str">
        <f>IF('SONUÇ ÇİZELGESİ'!R12&gt;=1,12," ")</f>
        <v xml:space="preserve"> </v>
      </c>
      <c r="P13" s="48" t="str">
        <f>IF('SONUÇ ÇİZELGESİ'!T12&gt;=1,14," ")</f>
        <v xml:space="preserve"> </v>
      </c>
      <c r="Q13" s="48" t="str">
        <f>IF('SONUÇ ÇİZELGESİ'!W12&gt;=1,17," ")</f>
        <v xml:space="preserve"> </v>
      </c>
      <c r="R13" s="48" t="str">
        <f>IF('SONUÇ ÇİZELGESİ'!U12&gt;=1,15," ")</f>
        <v xml:space="preserve"> </v>
      </c>
      <c r="S13" s="48" t="str">
        <f>IF('SONUÇ ÇİZELGESİ'!V12&gt;=1,16," ")</f>
        <v xml:space="preserve"> </v>
      </c>
      <c r="T13" s="48" t="str">
        <f>IF('SONUÇ ÇİZELGESİ'!W12&gt;=1,17," ")</f>
        <v xml:space="preserve"> </v>
      </c>
      <c r="U13" s="48" t="str">
        <f>IF('SONUÇ ÇİZELGESİ'!Y12&gt;=1,19," ")</f>
        <v xml:space="preserve"> </v>
      </c>
      <c r="V13" s="48" t="str">
        <f>IF('SONUÇ ÇİZELGESİ'!AP12&gt;=1,36," ")</f>
        <v xml:space="preserve"> </v>
      </c>
      <c r="W13" s="48" t="str">
        <f>IF('SONUÇ ÇİZELGESİ'!K12&gt;=1,5," ")</f>
        <v xml:space="preserve"> </v>
      </c>
      <c r="X13" s="48" t="str">
        <f>IF('SONUÇ ÇİZELGESİ'!L12&gt;=1,6," ")</f>
        <v xml:space="preserve"> </v>
      </c>
      <c r="Y13" s="48" t="str">
        <f>IF('SONUÇ ÇİZELGESİ'!X12&gt;=1,18," ")</f>
        <v xml:space="preserve"> </v>
      </c>
      <c r="Z13" s="48" t="str">
        <f>IF('SONUÇ ÇİZELGESİ'!Z12&gt;=1,20," ")</f>
        <v xml:space="preserve"> </v>
      </c>
      <c r="AA13" s="48" t="str">
        <f>IF('SONUÇ ÇİZELGESİ'!AC12&gt;=1,23," ")</f>
        <v xml:space="preserve"> </v>
      </c>
      <c r="AB13" s="48" t="str">
        <f>IF('SONUÇ ÇİZELGESİ'!AE12&gt;=1,25," ")</f>
        <v xml:space="preserve"> </v>
      </c>
      <c r="AC13" s="48" t="str">
        <f>IF('SONUÇ ÇİZELGESİ'!AN12&gt;=1,34," ")</f>
        <v xml:space="preserve"> </v>
      </c>
      <c r="AD13" s="48" t="str">
        <f>IF('SONUÇ ÇİZELGESİ'!M12&gt;=1,7," ")</f>
        <v xml:space="preserve"> </v>
      </c>
      <c r="AE13" s="48" t="str">
        <f>IF('SONUÇ ÇİZELGESİ'!N12&gt;=1,8," ")</f>
        <v xml:space="preserve"> </v>
      </c>
      <c r="AF13" s="48" t="str">
        <f>IF('SONUÇ ÇİZELGESİ'!AB12&gt;=1,22," ")</f>
        <v xml:space="preserve"> </v>
      </c>
      <c r="AG13" s="48" t="str">
        <f>IF('SONUÇ ÇİZELGESİ'!AR12&gt;=1,38," ")</f>
        <v xml:space="preserve"> </v>
      </c>
      <c r="AH13" s="48" t="str">
        <f>IF('SONUÇ ÇİZELGESİ'!AD12&gt;=1,24," ")</f>
        <v xml:space="preserve"> </v>
      </c>
      <c r="AI13" s="48" t="str">
        <f>IF('SONUÇ ÇİZELGESİ'!AF12&gt;=1,26," ")</f>
        <v xml:space="preserve"> </v>
      </c>
      <c r="AJ13" s="48"/>
      <c r="AK13" s="48" t="str">
        <f>IF('SONUÇ ÇİZELGESİ'!AI12&gt;=1,29," ")</f>
        <v xml:space="preserve"> </v>
      </c>
      <c r="AL13" s="48" t="str">
        <f>IF('SONUÇ ÇİZELGESİ'!H12&gt;=1,2," ")</f>
        <v xml:space="preserve"> </v>
      </c>
      <c r="AM13" s="48" t="str">
        <f>IF('SONUÇ ÇİZELGESİ'!AK12&gt;=1,31," ")</f>
        <v xml:space="preserve"> </v>
      </c>
      <c r="AN13" s="48" t="str">
        <f>IF('SONUÇ ÇİZELGESİ'!AM12&gt;=1,33," ")</f>
        <v xml:space="preserve"> </v>
      </c>
      <c r="AO13" s="48" t="str">
        <f>IF('SONUÇ ÇİZELGESİ'!AO12&gt;=1,35," ")</f>
        <v xml:space="preserve"> </v>
      </c>
      <c r="AP13" s="48"/>
      <c r="AQ13" s="48" t="str">
        <f>IF('SONUÇ ÇİZELGESİ'!W12&gt;=1,17," ")</f>
        <v xml:space="preserve"> </v>
      </c>
      <c r="AR13" s="48" t="str">
        <f>IF('SONUÇ ÇİZELGESİ'!AH12&gt;=1,28," ")</f>
        <v xml:space="preserve"> </v>
      </c>
      <c r="AS13" s="48"/>
      <c r="AT13" s="48" t="str">
        <f>IF('SONUÇ ÇİZELGESİ'!P12&gt;=1,10," ")</f>
        <v xml:space="preserve"> </v>
      </c>
      <c r="AU13" s="48" t="str">
        <f>IF('SONUÇ ÇİZELGESİ'!Q12&gt;=1,11," ")</f>
        <v xml:space="preserve"> </v>
      </c>
      <c r="AV13" s="48" t="str">
        <f>IF('SONUÇ ÇİZELGESİ'!Y12&gt;=1,19," ")</f>
        <v xml:space="preserve"> </v>
      </c>
      <c r="AW13" s="48" t="str">
        <f>IF('SONUÇ ÇİZELGESİ'!AA12&gt;=1,21," ")</f>
        <v xml:space="preserve"> </v>
      </c>
      <c r="AX13" s="48" t="str">
        <f>IF('SONUÇ ÇİZELGESİ'!H12&gt;=1,2," ")</f>
        <v xml:space="preserve"> </v>
      </c>
      <c r="AY13" s="50" t="str">
        <f>IF('SONUÇ ÇİZELGESİ'!BC12&gt;=1,"Önemli"," ")</f>
        <v xml:space="preserve"> </v>
      </c>
      <c r="BA13" s="18"/>
    </row>
    <row r="14" spans="1:53" ht="20.100000000000001" customHeight="1" thickBot="1">
      <c r="A14" s="18"/>
      <c r="C14" s="47">
        <v>9</v>
      </c>
      <c r="D14" s="65">
        <f>'SONUÇ ÇİZELGESİ'!D13</f>
        <v>0</v>
      </c>
      <c r="E14" s="57">
        <f>'SONUÇ ÇİZELGESİ'!E13</f>
        <v>0</v>
      </c>
      <c r="F14" s="59"/>
      <c r="G14" s="21" t="str">
        <f>IF('SONUÇ ÇİZELGESİ'!BA13&gt;=1,47," ")</f>
        <v xml:space="preserve"> </v>
      </c>
      <c r="H14" s="49" t="str">
        <f>IF('SONUÇ ÇİZELGESİ'!I13&gt;=1,3," ")</f>
        <v xml:space="preserve"> </v>
      </c>
      <c r="I14" s="49" t="str">
        <f>IF('SONUÇ ÇİZELGESİ'!G13&gt;=1,1," ")</f>
        <v xml:space="preserve"> </v>
      </c>
      <c r="J14" s="49" t="str">
        <f>IF('SONUÇ ÇİZELGESİ'!M13&gt;=1,7," ")</f>
        <v xml:space="preserve"> </v>
      </c>
      <c r="K14" s="48" t="str">
        <f>IF('SONUÇ ÇİZELGESİ'!S13&gt;=1,13," ")</f>
        <v xml:space="preserve"> </v>
      </c>
      <c r="L14" s="48" t="str">
        <f>IF('SONUÇ ÇİZELGESİ'!L13&gt;=1,6," ")</f>
        <v xml:space="preserve"> </v>
      </c>
      <c r="M14" s="48" t="str">
        <f>IF('SONUÇ ÇİZELGESİ'!N13&gt;=1,8," ")</f>
        <v xml:space="preserve"> </v>
      </c>
      <c r="N14" s="48" t="str">
        <f>IF('SONUÇ ÇİZELGESİ'!O13&gt;=1,9," ")</f>
        <v xml:space="preserve"> </v>
      </c>
      <c r="O14" s="48" t="str">
        <f>IF('SONUÇ ÇİZELGESİ'!R13&gt;=1,12," ")</f>
        <v xml:space="preserve"> </v>
      </c>
      <c r="P14" s="48" t="str">
        <f>IF('SONUÇ ÇİZELGESİ'!T13&gt;=1,14," ")</f>
        <v xml:space="preserve"> </v>
      </c>
      <c r="Q14" s="48" t="str">
        <f>IF('SONUÇ ÇİZELGESİ'!W13&gt;=1,17," ")</f>
        <v xml:space="preserve"> </v>
      </c>
      <c r="R14" s="48" t="str">
        <f>IF('SONUÇ ÇİZELGESİ'!U13&gt;=1,15," ")</f>
        <v xml:space="preserve"> </v>
      </c>
      <c r="S14" s="48" t="str">
        <f>IF('SONUÇ ÇİZELGESİ'!V13&gt;=1,16," ")</f>
        <v xml:space="preserve"> </v>
      </c>
      <c r="T14" s="48" t="str">
        <f>IF('SONUÇ ÇİZELGESİ'!W13&gt;=1,17," ")</f>
        <v xml:space="preserve"> </v>
      </c>
      <c r="U14" s="48" t="str">
        <f>IF('SONUÇ ÇİZELGESİ'!Y13&gt;=1,19," ")</f>
        <v xml:space="preserve"> </v>
      </c>
      <c r="V14" s="48" t="str">
        <f>IF('SONUÇ ÇİZELGESİ'!AP13&gt;=1,36," ")</f>
        <v xml:space="preserve"> </v>
      </c>
      <c r="W14" s="48" t="str">
        <f>IF('SONUÇ ÇİZELGESİ'!K13&gt;=1,5," ")</f>
        <v xml:space="preserve"> </v>
      </c>
      <c r="X14" s="48" t="str">
        <f>IF('SONUÇ ÇİZELGESİ'!L13&gt;=1,6," ")</f>
        <v xml:space="preserve"> </v>
      </c>
      <c r="Y14" s="48" t="str">
        <f>IF('SONUÇ ÇİZELGESİ'!X13&gt;=1,18," ")</f>
        <v xml:space="preserve"> </v>
      </c>
      <c r="Z14" s="48" t="str">
        <f>IF('SONUÇ ÇİZELGESİ'!Z13&gt;=1,20," ")</f>
        <v xml:space="preserve"> </v>
      </c>
      <c r="AA14" s="48" t="str">
        <f>IF('SONUÇ ÇİZELGESİ'!AC13&gt;=1,23," ")</f>
        <v xml:space="preserve"> </v>
      </c>
      <c r="AB14" s="48" t="str">
        <f>IF('SONUÇ ÇİZELGESİ'!AE13&gt;=1,25," ")</f>
        <v xml:space="preserve"> </v>
      </c>
      <c r="AC14" s="48" t="str">
        <f>IF('SONUÇ ÇİZELGESİ'!AN13&gt;=1,34," ")</f>
        <v xml:space="preserve"> </v>
      </c>
      <c r="AD14" s="48" t="str">
        <f>IF('SONUÇ ÇİZELGESİ'!M13&gt;=1,7," ")</f>
        <v xml:space="preserve"> </v>
      </c>
      <c r="AE14" s="48" t="str">
        <f>IF('SONUÇ ÇİZELGESİ'!N13&gt;=1,8," ")</f>
        <v xml:space="preserve"> </v>
      </c>
      <c r="AF14" s="48" t="str">
        <f>IF('SONUÇ ÇİZELGESİ'!AB13&gt;=1,22," ")</f>
        <v xml:space="preserve"> </v>
      </c>
      <c r="AG14" s="48" t="str">
        <f>IF('SONUÇ ÇİZELGESİ'!AR13&gt;=1,38," ")</f>
        <v xml:space="preserve"> </v>
      </c>
      <c r="AH14" s="48" t="str">
        <f>IF('SONUÇ ÇİZELGESİ'!AD13&gt;=1,24," ")</f>
        <v xml:space="preserve"> </v>
      </c>
      <c r="AI14" s="48" t="str">
        <f>IF('SONUÇ ÇİZELGESİ'!AF13&gt;=1,26," ")</f>
        <v xml:space="preserve"> </v>
      </c>
      <c r="AJ14" s="48"/>
      <c r="AK14" s="48" t="str">
        <f>IF('SONUÇ ÇİZELGESİ'!AI13&gt;=1,29," ")</f>
        <v xml:space="preserve"> </v>
      </c>
      <c r="AL14" s="48" t="str">
        <f>IF('SONUÇ ÇİZELGESİ'!H13&gt;=1,2," ")</f>
        <v xml:space="preserve"> </v>
      </c>
      <c r="AM14" s="48" t="str">
        <f>IF('SONUÇ ÇİZELGESİ'!AK13&gt;=1,31," ")</f>
        <v xml:space="preserve"> </v>
      </c>
      <c r="AN14" s="48" t="str">
        <f>IF('SONUÇ ÇİZELGESİ'!AM13&gt;=1,33," ")</f>
        <v xml:space="preserve"> </v>
      </c>
      <c r="AO14" s="48" t="str">
        <f>IF('SONUÇ ÇİZELGESİ'!AO13&gt;=1,35," ")</f>
        <v xml:space="preserve"> </v>
      </c>
      <c r="AP14" s="48"/>
      <c r="AQ14" s="48" t="str">
        <f>IF('SONUÇ ÇİZELGESİ'!W13&gt;=1,17," ")</f>
        <v xml:space="preserve"> </v>
      </c>
      <c r="AR14" s="48" t="str">
        <f>IF('SONUÇ ÇİZELGESİ'!AH13&gt;=1,28," ")</f>
        <v xml:space="preserve"> </v>
      </c>
      <c r="AS14" s="48"/>
      <c r="AT14" s="48" t="str">
        <f>IF('SONUÇ ÇİZELGESİ'!P13&gt;=1,10," ")</f>
        <v xml:space="preserve"> </v>
      </c>
      <c r="AU14" s="48" t="str">
        <f>IF('SONUÇ ÇİZELGESİ'!Q13&gt;=1,11," ")</f>
        <v xml:space="preserve"> </v>
      </c>
      <c r="AV14" s="48" t="str">
        <f>IF('SONUÇ ÇİZELGESİ'!Y13&gt;=1,19," ")</f>
        <v xml:space="preserve"> </v>
      </c>
      <c r="AW14" s="48" t="str">
        <f>IF('SONUÇ ÇİZELGESİ'!AA13&gt;=1,21," ")</f>
        <v xml:space="preserve"> </v>
      </c>
      <c r="AX14" s="48" t="str">
        <f>IF('SONUÇ ÇİZELGESİ'!H13&gt;=1,2," ")</f>
        <v xml:space="preserve"> </v>
      </c>
      <c r="AY14" s="50" t="str">
        <f>IF('SONUÇ ÇİZELGESİ'!BC13&gt;=1,"Önemli"," ")</f>
        <v xml:space="preserve"> </v>
      </c>
      <c r="BA14" s="18"/>
    </row>
    <row r="15" spans="1:53" ht="20.100000000000001" customHeight="1" thickBot="1">
      <c r="A15" s="18"/>
      <c r="C15" s="47">
        <v>10</v>
      </c>
      <c r="D15" s="65">
        <f>'SONUÇ ÇİZELGESİ'!D14</f>
        <v>0</v>
      </c>
      <c r="E15" s="57">
        <f>'SONUÇ ÇİZELGESİ'!E14</f>
        <v>0</v>
      </c>
      <c r="F15" s="59"/>
      <c r="G15" s="21" t="str">
        <f>IF('SONUÇ ÇİZELGESİ'!BA14&gt;=1,47," ")</f>
        <v xml:space="preserve"> </v>
      </c>
      <c r="H15" s="49" t="str">
        <f>IF('SONUÇ ÇİZELGESİ'!I14&gt;=1,3," ")</f>
        <v xml:space="preserve"> </v>
      </c>
      <c r="I15" s="49" t="str">
        <f>IF('SONUÇ ÇİZELGESİ'!G14&gt;=1,1," ")</f>
        <v xml:space="preserve"> </v>
      </c>
      <c r="J15" s="49" t="str">
        <f>IF('SONUÇ ÇİZELGESİ'!M14&gt;=1,7," ")</f>
        <v xml:space="preserve"> </v>
      </c>
      <c r="K15" s="48" t="str">
        <f>IF('SONUÇ ÇİZELGESİ'!S14&gt;=1,13," ")</f>
        <v xml:space="preserve"> </v>
      </c>
      <c r="L15" s="48" t="str">
        <f>IF('SONUÇ ÇİZELGESİ'!L14&gt;=1,6," ")</f>
        <v xml:space="preserve"> </v>
      </c>
      <c r="M15" s="48" t="str">
        <f>IF('SONUÇ ÇİZELGESİ'!N14&gt;=1,8," ")</f>
        <v xml:space="preserve"> </v>
      </c>
      <c r="N15" s="48" t="str">
        <f>IF('SONUÇ ÇİZELGESİ'!O14&gt;=1,9," ")</f>
        <v xml:space="preserve"> </v>
      </c>
      <c r="O15" s="48" t="str">
        <f>IF('SONUÇ ÇİZELGESİ'!R14&gt;=1,12," ")</f>
        <v xml:space="preserve"> </v>
      </c>
      <c r="P15" s="48" t="str">
        <f>IF('SONUÇ ÇİZELGESİ'!T14&gt;=1,14," ")</f>
        <v xml:space="preserve"> </v>
      </c>
      <c r="Q15" s="48" t="str">
        <f>IF('SONUÇ ÇİZELGESİ'!W14&gt;=1,17," ")</f>
        <v xml:space="preserve"> </v>
      </c>
      <c r="R15" s="48" t="str">
        <f>IF('SONUÇ ÇİZELGESİ'!U14&gt;=1,15," ")</f>
        <v xml:space="preserve"> </v>
      </c>
      <c r="S15" s="48" t="str">
        <f>IF('SONUÇ ÇİZELGESİ'!V14&gt;=1,16," ")</f>
        <v xml:space="preserve"> </v>
      </c>
      <c r="T15" s="48" t="str">
        <f>IF('SONUÇ ÇİZELGESİ'!W14&gt;=1,17," ")</f>
        <v xml:space="preserve"> </v>
      </c>
      <c r="U15" s="48" t="str">
        <f>IF('SONUÇ ÇİZELGESİ'!Y14&gt;=1,19," ")</f>
        <v xml:space="preserve"> </v>
      </c>
      <c r="V15" s="48" t="str">
        <f>IF('SONUÇ ÇİZELGESİ'!AP14&gt;=1,36," ")</f>
        <v xml:space="preserve"> </v>
      </c>
      <c r="W15" s="48" t="str">
        <f>IF('SONUÇ ÇİZELGESİ'!K14&gt;=1,5," ")</f>
        <v xml:space="preserve"> </v>
      </c>
      <c r="X15" s="48" t="str">
        <f>IF('SONUÇ ÇİZELGESİ'!L14&gt;=1,6," ")</f>
        <v xml:space="preserve"> </v>
      </c>
      <c r="Y15" s="48" t="str">
        <f>IF('SONUÇ ÇİZELGESİ'!X14&gt;=1,18," ")</f>
        <v xml:space="preserve"> </v>
      </c>
      <c r="Z15" s="48" t="str">
        <f>IF('SONUÇ ÇİZELGESİ'!Z14&gt;=1,20," ")</f>
        <v xml:space="preserve"> </v>
      </c>
      <c r="AA15" s="48" t="str">
        <f>IF('SONUÇ ÇİZELGESİ'!AC14&gt;=1,23," ")</f>
        <v xml:space="preserve"> </v>
      </c>
      <c r="AB15" s="48" t="str">
        <f>IF('SONUÇ ÇİZELGESİ'!AE14&gt;=1,25," ")</f>
        <v xml:space="preserve"> </v>
      </c>
      <c r="AC15" s="48" t="str">
        <f>IF('SONUÇ ÇİZELGESİ'!AN14&gt;=1,34," ")</f>
        <v xml:space="preserve"> </v>
      </c>
      <c r="AD15" s="48" t="str">
        <f>IF('SONUÇ ÇİZELGESİ'!M14&gt;=1,7," ")</f>
        <v xml:space="preserve"> </v>
      </c>
      <c r="AE15" s="48" t="str">
        <f>IF('SONUÇ ÇİZELGESİ'!N14&gt;=1,8," ")</f>
        <v xml:space="preserve"> </v>
      </c>
      <c r="AF15" s="48" t="str">
        <f>IF('SONUÇ ÇİZELGESİ'!AB14&gt;=1,22," ")</f>
        <v xml:space="preserve"> </v>
      </c>
      <c r="AG15" s="48" t="str">
        <f>IF('SONUÇ ÇİZELGESİ'!AR14&gt;=1,38," ")</f>
        <v xml:space="preserve"> </v>
      </c>
      <c r="AH15" s="48" t="str">
        <f>IF('SONUÇ ÇİZELGESİ'!AD14&gt;=1,24," ")</f>
        <v xml:space="preserve"> </v>
      </c>
      <c r="AI15" s="48" t="str">
        <f>IF('SONUÇ ÇİZELGESİ'!AF14&gt;=1,26," ")</f>
        <v xml:space="preserve"> </v>
      </c>
      <c r="AJ15" s="48"/>
      <c r="AK15" s="48" t="str">
        <f>IF('SONUÇ ÇİZELGESİ'!AI14&gt;=1,29," ")</f>
        <v xml:space="preserve"> </v>
      </c>
      <c r="AL15" s="48" t="str">
        <f>IF('SONUÇ ÇİZELGESİ'!H14&gt;=1,2," ")</f>
        <v xml:space="preserve"> </v>
      </c>
      <c r="AM15" s="48" t="str">
        <f>IF('SONUÇ ÇİZELGESİ'!AK14&gt;=1,31," ")</f>
        <v xml:space="preserve"> </v>
      </c>
      <c r="AN15" s="48" t="str">
        <f>IF('SONUÇ ÇİZELGESİ'!AM14&gt;=1,33," ")</f>
        <v xml:space="preserve"> </v>
      </c>
      <c r="AO15" s="48" t="str">
        <f>IF('SONUÇ ÇİZELGESİ'!AO14&gt;=1,35," ")</f>
        <v xml:space="preserve"> </v>
      </c>
      <c r="AP15" s="48"/>
      <c r="AQ15" s="48" t="str">
        <f>IF('SONUÇ ÇİZELGESİ'!W14&gt;=1,17," ")</f>
        <v xml:space="preserve"> </v>
      </c>
      <c r="AR15" s="48" t="str">
        <f>IF('SONUÇ ÇİZELGESİ'!AH14&gt;=1,28," ")</f>
        <v xml:space="preserve"> </v>
      </c>
      <c r="AS15" s="48"/>
      <c r="AT15" s="48" t="str">
        <f>IF('SONUÇ ÇİZELGESİ'!P14&gt;=1,10," ")</f>
        <v xml:space="preserve"> </v>
      </c>
      <c r="AU15" s="48" t="str">
        <f>IF('SONUÇ ÇİZELGESİ'!Q14&gt;=1,11," ")</f>
        <v xml:space="preserve"> </v>
      </c>
      <c r="AV15" s="48" t="str">
        <f>IF('SONUÇ ÇİZELGESİ'!Y14&gt;=1,19," ")</f>
        <v xml:space="preserve"> </v>
      </c>
      <c r="AW15" s="48" t="str">
        <f>IF('SONUÇ ÇİZELGESİ'!AA14&gt;=1,21," ")</f>
        <v xml:space="preserve"> </v>
      </c>
      <c r="AX15" s="48" t="str">
        <f>IF('SONUÇ ÇİZELGESİ'!H14&gt;=1,2," ")</f>
        <v xml:space="preserve"> </v>
      </c>
      <c r="AY15" s="50" t="str">
        <f>IF('SONUÇ ÇİZELGESİ'!BC14&gt;=1,"Önemli"," ")</f>
        <v xml:space="preserve"> </v>
      </c>
      <c r="BA15" s="18"/>
    </row>
    <row r="16" spans="1:53" ht="20.100000000000001" customHeight="1" thickBot="1">
      <c r="A16" s="18"/>
      <c r="C16" s="47">
        <v>11</v>
      </c>
      <c r="D16" s="65">
        <f>'SONUÇ ÇİZELGESİ'!D15</f>
        <v>0</v>
      </c>
      <c r="E16" s="57">
        <f>'SONUÇ ÇİZELGESİ'!E15</f>
        <v>0</v>
      </c>
      <c r="F16" s="59"/>
      <c r="G16" s="21" t="str">
        <f>IF('SONUÇ ÇİZELGESİ'!BA15&gt;=1,47," ")</f>
        <v xml:space="preserve"> </v>
      </c>
      <c r="H16" s="49" t="str">
        <f>IF('SONUÇ ÇİZELGESİ'!I15&gt;=1,3," ")</f>
        <v xml:space="preserve"> </v>
      </c>
      <c r="I16" s="49" t="str">
        <f>IF('SONUÇ ÇİZELGESİ'!G15&gt;=1,1," ")</f>
        <v xml:space="preserve"> </v>
      </c>
      <c r="J16" s="49" t="str">
        <f>IF('SONUÇ ÇİZELGESİ'!M15&gt;=1,7," ")</f>
        <v xml:space="preserve"> </v>
      </c>
      <c r="K16" s="48" t="str">
        <f>IF('SONUÇ ÇİZELGESİ'!S15&gt;=1,13," ")</f>
        <v xml:space="preserve"> </v>
      </c>
      <c r="L16" s="48" t="str">
        <f>IF('SONUÇ ÇİZELGESİ'!L15&gt;=1,6," ")</f>
        <v xml:space="preserve"> </v>
      </c>
      <c r="M16" s="48" t="str">
        <f>IF('SONUÇ ÇİZELGESİ'!N15&gt;=1,8," ")</f>
        <v xml:space="preserve"> </v>
      </c>
      <c r="N16" s="48" t="str">
        <f>IF('SONUÇ ÇİZELGESİ'!O15&gt;=1,9," ")</f>
        <v xml:space="preserve"> </v>
      </c>
      <c r="O16" s="48" t="str">
        <f>IF('SONUÇ ÇİZELGESİ'!R15&gt;=1,12," ")</f>
        <v xml:space="preserve"> </v>
      </c>
      <c r="P16" s="48" t="str">
        <f>IF('SONUÇ ÇİZELGESİ'!T15&gt;=1,14," ")</f>
        <v xml:space="preserve"> </v>
      </c>
      <c r="Q16" s="48" t="str">
        <f>IF('SONUÇ ÇİZELGESİ'!W15&gt;=1,17," ")</f>
        <v xml:space="preserve"> </v>
      </c>
      <c r="R16" s="48" t="str">
        <f>IF('SONUÇ ÇİZELGESİ'!U15&gt;=1,15," ")</f>
        <v xml:space="preserve"> </v>
      </c>
      <c r="S16" s="48" t="str">
        <f>IF('SONUÇ ÇİZELGESİ'!V15&gt;=1,16," ")</f>
        <v xml:space="preserve"> </v>
      </c>
      <c r="T16" s="48" t="str">
        <f>IF('SONUÇ ÇİZELGESİ'!W15&gt;=1,17," ")</f>
        <v xml:space="preserve"> </v>
      </c>
      <c r="U16" s="48" t="str">
        <f>IF('SONUÇ ÇİZELGESİ'!Y15&gt;=1,19," ")</f>
        <v xml:space="preserve"> </v>
      </c>
      <c r="V16" s="48" t="str">
        <f>IF('SONUÇ ÇİZELGESİ'!AP15&gt;=1,36," ")</f>
        <v xml:space="preserve"> </v>
      </c>
      <c r="W16" s="48" t="str">
        <f>IF('SONUÇ ÇİZELGESİ'!K15&gt;=1,5," ")</f>
        <v xml:space="preserve"> </v>
      </c>
      <c r="X16" s="48" t="str">
        <f>IF('SONUÇ ÇİZELGESİ'!L15&gt;=1,6," ")</f>
        <v xml:space="preserve"> </v>
      </c>
      <c r="Y16" s="48" t="str">
        <f>IF('SONUÇ ÇİZELGESİ'!X15&gt;=1,18," ")</f>
        <v xml:space="preserve"> </v>
      </c>
      <c r="Z16" s="48" t="str">
        <f>IF('SONUÇ ÇİZELGESİ'!Z15&gt;=1,20," ")</f>
        <v xml:space="preserve"> </v>
      </c>
      <c r="AA16" s="48" t="str">
        <f>IF('SONUÇ ÇİZELGESİ'!AC15&gt;=1,23," ")</f>
        <v xml:space="preserve"> </v>
      </c>
      <c r="AB16" s="48" t="str">
        <f>IF('SONUÇ ÇİZELGESİ'!AE15&gt;=1,25," ")</f>
        <v xml:space="preserve"> </v>
      </c>
      <c r="AC16" s="48" t="str">
        <f>IF('SONUÇ ÇİZELGESİ'!AN15&gt;=1,34," ")</f>
        <v xml:space="preserve"> </v>
      </c>
      <c r="AD16" s="48" t="str">
        <f>IF('SONUÇ ÇİZELGESİ'!M15&gt;=1,7," ")</f>
        <v xml:space="preserve"> </v>
      </c>
      <c r="AE16" s="48" t="str">
        <f>IF('SONUÇ ÇİZELGESİ'!N15&gt;=1,8," ")</f>
        <v xml:space="preserve"> </v>
      </c>
      <c r="AF16" s="48" t="str">
        <f>IF('SONUÇ ÇİZELGESİ'!AB15&gt;=1,22," ")</f>
        <v xml:space="preserve"> </v>
      </c>
      <c r="AG16" s="48" t="str">
        <f>IF('SONUÇ ÇİZELGESİ'!AR15&gt;=1,38," ")</f>
        <v xml:space="preserve"> </v>
      </c>
      <c r="AH16" s="48" t="str">
        <f>IF('SONUÇ ÇİZELGESİ'!AD15&gt;=1,24," ")</f>
        <v xml:space="preserve"> </v>
      </c>
      <c r="AI16" s="48" t="str">
        <f>IF('SONUÇ ÇİZELGESİ'!AF15&gt;=1,26," ")</f>
        <v xml:space="preserve"> </v>
      </c>
      <c r="AJ16" s="48"/>
      <c r="AK16" s="48" t="str">
        <f>IF('SONUÇ ÇİZELGESİ'!AI15&gt;=1,29," ")</f>
        <v xml:space="preserve"> </v>
      </c>
      <c r="AL16" s="48" t="str">
        <f>IF('SONUÇ ÇİZELGESİ'!H15&gt;=1,2," ")</f>
        <v xml:space="preserve"> </v>
      </c>
      <c r="AM16" s="48" t="str">
        <f>IF('SONUÇ ÇİZELGESİ'!AK15&gt;=1,31," ")</f>
        <v xml:space="preserve"> </v>
      </c>
      <c r="AN16" s="48" t="str">
        <f>IF('SONUÇ ÇİZELGESİ'!AM15&gt;=1,33," ")</f>
        <v xml:space="preserve"> </v>
      </c>
      <c r="AO16" s="48" t="str">
        <f>IF('SONUÇ ÇİZELGESİ'!AO15&gt;=1,35," ")</f>
        <v xml:space="preserve"> </v>
      </c>
      <c r="AP16" s="48"/>
      <c r="AQ16" s="48" t="str">
        <f>IF('SONUÇ ÇİZELGESİ'!W15&gt;=1,17," ")</f>
        <v xml:space="preserve"> </v>
      </c>
      <c r="AR16" s="48" t="str">
        <f>IF('SONUÇ ÇİZELGESİ'!AH15&gt;=1,28," ")</f>
        <v xml:space="preserve"> </v>
      </c>
      <c r="AS16" s="48"/>
      <c r="AT16" s="48" t="str">
        <f>IF('SONUÇ ÇİZELGESİ'!P15&gt;=1,10," ")</f>
        <v xml:space="preserve"> </v>
      </c>
      <c r="AU16" s="48" t="str">
        <f>IF('SONUÇ ÇİZELGESİ'!Q15&gt;=1,11," ")</f>
        <v xml:space="preserve"> </v>
      </c>
      <c r="AV16" s="48" t="str">
        <f>IF('SONUÇ ÇİZELGESİ'!Y15&gt;=1,19," ")</f>
        <v xml:space="preserve"> </v>
      </c>
      <c r="AW16" s="48" t="str">
        <f>IF('SONUÇ ÇİZELGESİ'!AA15&gt;=1,21," ")</f>
        <v xml:space="preserve"> </v>
      </c>
      <c r="AX16" s="48" t="str">
        <f>IF('SONUÇ ÇİZELGESİ'!H15&gt;=1,2," ")</f>
        <v xml:space="preserve"> </v>
      </c>
      <c r="AY16" s="50" t="str">
        <f>IF('SONUÇ ÇİZELGESİ'!BC15&gt;=1,"Önemli"," ")</f>
        <v xml:space="preserve"> </v>
      </c>
      <c r="BA16" s="18"/>
    </row>
    <row r="17" spans="1:53" ht="20.100000000000001" customHeight="1" thickBot="1">
      <c r="A17" s="18"/>
      <c r="C17" s="47">
        <v>12</v>
      </c>
      <c r="D17" s="65">
        <f>'SONUÇ ÇİZELGESİ'!D16</f>
        <v>0</v>
      </c>
      <c r="E17" s="57">
        <f>'SONUÇ ÇİZELGESİ'!E16</f>
        <v>0</v>
      </c>
      <c r="F17" s="59"/>
      <c r="G17" s="21" t="str">
        <f>IF('SONUÇ ÇİZELGESİ'!BA16&gt;=1,47," ")</f>
        <v xml:space="preserve"> </v>
      </c>
      <c r="H17" s="49" t="str">
        <f>IF('SONUÇ ÇİZELGESİ'!I16&gt;=1,3," ")</f>
        <v xml:space="preserve"> </v>
      </c>
      <c r="I17" s="49" t="str">
        <f>IF('SONUÇ ÇİZELGESİ'!G16&gt;=1,1," ")</f>
        <v xml:space="preserve"> </v>
      </c>
      <c r="J17" s="49" t="str">
        <f>IF('SONUÇ ÇİZELGESİ'!M16&gt;=1,7," ")</f>
        <v xml:space="preserve"> </v>
      </c>
      <c r="K17" s="48" t="str">
        <f>IF('SONUÇ ÇİZELGESİ'!S16&gt;=1,13," ")</f>
        <v xml:space="preserve"> </v>
      </c>
      <c r="L17" s="48" t="str">
        <f>IF('SONUÇ ÇİZELGESİ'!L16&gt;=1,6," ")</f>
        <v xml:space="preserve"> </v>
      </c>
      <c r="M17" s="48" t="str">
        <f>IF('SONUÇ ÇİZELGESİ'!N16&gt;=1,8," ")</f>
        <v xml:space="preserve"> </v>
      </c>
      <c r="N17" s="48" t="str">
        <f>IF('SONUÇ ÇİZELGESİ'!O16&gt;=1,9," ")</f>
        <v xml:space="preserve"> </v>
      </c>
      <c r="O17" s="48" t="str">
        <f>IF('SONUÇ ÇİZELGESİ'!R16&gt;=1,12," ")</f>
        <v xml:space="preserve"> </v>
      </c>
      <c r="P17" s="48" t="str">
        <f>IF('SONUÇ ÇİZELGESİ'!T16&gt;=1,14," ")</f>
        <v xml:space="preserve"> </v>
      </c>
      <c r="Q17" s="48" t="str">
        <f>IF('SONUÇ ÇİZELGESİ'!W16&gt;=1,17," ")</f>
        <v xml:space="preserve"> </v>
      </c>
      <c r="R17" s="48" t="str">
        <f>IF('SONUÇ ÇİZELGESİ'!U16&gt;=1,15," ")</f>
        <v xml:space="preserve"> </v>
      </c>
      <c r="S17" s="48" t="str">
        <f>IF('SONUÇ ÇİZELGESİ'!V16&gt;=1,16," ")</f>
        <v xml:space="preserve"> </v>
      </c>
      <c r="T17" s="48" t="str">
        <f>IF('SONUÇ ÇİZELGESİ'!W16&gt;=1,17," ")</f>
        <v xml:space="preserve"> </v>
      </c>
      <c r="U17" s="48" t="str">
        <f>IF('SONUÇ ÇİZELGESİ'!Y16&gt;=1,19," ")</f>
        <v xml:space="preserve"> </v>
      </c>
      <c r="V17" s="48" t="str">
        <f>IF('SONUÇ ÇİZELGESİ'!AP16&gt;=1,36," ")</f>
        <v xml:space="preserve"> </v>
      </c>
      <c r="W17" s="48" t="str">
        <f>IF('SONUÇ ÇİZELGESİ'!K16&gt;=1,5," ")</f>
        <v xml:space="preserve"> </v>
      </c>
      <c r="X17" s="48" t="str">
        <f>IF('SONUÇ ÇİZELGESİ'!L16&gt;=1,6," ")</f>
        <v xml:space="preserve"> </v>
      </c>
      <c r="Y17" s="48" t="str">
        <f>IF('SONUÇ ÇİZELGESİ'!X16&gt;=1,18," ")</f>
        <v xml:space="preserve"> </v>
      </c>
      <c r="Z17" s="48" t="str">
        <f>IF('SONUÇ ÇİZELGESİ'!Z16&gt;=1,20," ")</f>
        <v xml:space="preserve"> </v>
      </c>
      <c r="AA17" s="48" t="str">
        <f>IF('SONUÇ ÇİZELGESİ'!AC16&gt;=1,23," ")</f>
        <v xml:space="preserve"> </v>
      </c>
      <c r="AB17" s="48" t="str">
        <f>IF('SONUÇ ÇİZELGESİ'!AE16&gt;=1,25," ")</f>
        <v xml:space="preserve"> </v>
      </c>
      <c r="AC17" s="48" t="str">
        <f>IF('SONUÇ ÇİZELGESİ'!AN16&gt;=1,34," ")</f>
        <v xml:space="preserve"> </v>
      </c>
      <c r="AD17" s="48" t="str">
        <f>IF('SONUÇ ÇİZELGESİ'!M16&gt;=1,7," ")</f>
        <v xml:space="preserve"> </v>
      </c>
      <c r="AE17" s="48" t="str">
        <f>IF('SONUÇ ÇİZELGESİ'!N16&gt;=1,8," ")</f>
        <v xml:space="preserve"> </v>
      </c>
      <c r="AF17" s="48" t="str">
        <f>IF('SONUÇ ÇİZELGESİ'!AB16&gt;=1,22," ")</f>
        <v xml:space="preserve"> </v>
      </c>
      <c r="AG17" s="48" t="str">
        <f>IF('SONUÇ ÇİZELGESİ'!AR16&gt;=1,38," ")</f>
        <v xml:space="preserve"> </v>
      </c>
      <c r="AH17" s="48" t="str">
        <f>IF('SONUÇ ÇİZELGESİ'!AD16&gt;=1,24," ")</f>
        <v xml:space="preserve"> </v>
      </c>
      <c r="AI17" s="48" t="str">
        <f>IF('SONUÇ ÇİZELGESİ'!AF16&gt;=1,26," ")</f>
        <v xml:space="preserve"> </v>
      </c>
      <c r="AJ17" s="48"/>
      <c r="AK17" s="48" t="str">
        <f>IF('SONUÇ ÇİZELGESİ'!AI16&gt;=1,29," ")</f>
        <v xml:space="preserve"> </v>
      </c>
      <c r="AL17" s="48" t="str">
        <f>IF('SONUÇ ÇİZELGESİ'!H16&gt;=1,2," ")</f>
        <v xml:space="preserve"> </v>
      </c>
      <c r="AM17" s="48" t="str">
        <f>IF('SONUÇ ÇİZELGESİ'!AK16&gt;=1,31," ")</f>
        <v xml:space="preserve"> </v>
      </c>
      <c r="AN17" s="48" t="str">
        <f>IF('SONUÇ ÇİZELGESİ'!AM16&gt;=1,33," ")</f>
        <v xml:space="preserve"> </v>
      </c>
      <c r="AO17" s="48" t="str">
        <f>IF('SONUÇ ÇİZELGESİ'!AO16&gt;=1,35," ")</f>
        <v xml:space="preserve"> </v>
      </c>
      <c r="AP17" s="48"/>
      <c r="AQ17" s="48" t="str">
        <f>IF('SONUÇ ÇİZELGESİ'!W16&gt;=1,17," ")</f>
        <v xml:space="preserve"> </v>
      </c>
      <c r="AR17" s="48" t="str">
        <f>IF('SONUÇ ÇİZELGESİ'!AH16&gt;=1,28," ")</f>
        <v xml:space="preserve"> </v>
      </c>
      <c r="AS17" s="48"/>
      <c r="AT17" s="48" t="str">
        <f>IF('SONUÇ ÇİZELGESİ'!P16&gt;=1,10," ")</f>
        <v xml:space="preserve"> </v>
      </c>
      <c r="AU17" s="48" t="str">
        <f>IF('SONUÇ ÇİZELGESİ'!Q16&gt;=1,11," ")</f>
        <v xml:space="preserve"> </v>
      </c>
      <c r="AV17" s="48" t="str">
        <f>IF('SONUÇ ÇİZELGESİ'!Y16&gt;=1,19," ")</f>
        <v xml:space="preserve"> </v>
      </c>
      <c r="AW17" s="48" t="str">
        <f>IF('SONUÇ ÇİZELGESİ'!AA16&gt;=1,21," ")</f>
        <v xml:space="preserve"> </v>
      </c>
      <c r="AX17" s="48" t="str">
        <f>IF('SONUÇ ÇİZELGESİ'!H16&gt;=1,2," ")</f>
        <v xml:space="preserve"> </v>
      </c>
      <c r="AY17" s="50" t="str">
        <f>IF('SONUÇ ÇİZELGESİ'!BC16&gt;=1,"Önemli"," ")</f>
        <v xml:space="preserve"> </v>
      </c>
      <c r="BA17" s="18"/>
    </row>
    <row r="18" spans="1:53" ht="20.100000000000001" customHeight="1" thickBot="1">
      <c r="A18" s="18"/>
      <c r="C18" s="47">
        <v>13</v>
      </c>
      <c r="D18" s="65">
        <f>'SONUÇ ÇİZELGESİ'!D17</f>
        <v>0</v>
      </c>
      <c r="E18" s="57">
        <f>'SONUÇ ÇİZELGESİ'!E17</f>
        <v>0</v>
      </c>
      <c r="F18" s="59"/>
      <c r="G18" s="21" t="str">
        <f>IF('SONUÇ ÇİZELGESİ'!BA17&gt;=1,47," ")</f>
        <v xml:space="preserve"> </v>
      </c>
      <c r="H18" s="49" t="str">
        <f>IF('SONUÇ ÇİZELGESİ'!I17&gt;=1,3," ")</f>
        <v xml:space="preserve"> </v>
      </c>
      <c r="I18" s="49" t="str">
        <f>IF('SONUÇ ÇİZELGESİ'!G17&gt;=1,1," ")</f>
        <v xml:space="preserve"> </v>
      </c>
      <c r="J18" s="49" t="str">
        <f>IF('SONUÇ ÇİZELGESİ'!M17&gt;=1,7," ")</f>
        <v xml:space="preserve"> </v>
      </c>
      <c r="K18" s="48" t="str">
        <f>IF('SONUÇ ÇİZELGESİ'!S17&gt;=1,13," ")</f>
        <v xml:space="preserve"> </v>
      </c>
      <c r="L18" s="48" t="str">
        <f>IF('SONUÇ ÇİZELGESİ'!L17&gt;=1,6," ")</f>
        <v xml:space="preserve"> </v>
      </c>
      <c r="M18" s="48" t="str">
        <f>IF('SONUÇ ÇİZELGESİ'!N17&gt;=1,8," ")</f>
        <v xml:space="preserve"> </v>
      </c>
      <c r="N18" s="48" t="str">
        <f>IF('SONUÇ ÇİZELGESİ'!O17&gt;=1,9," ")</f>
        <v xml:space="preserve"> </v>
      </c>
      <c r="O18" s="48" t="str">
        <f>IF('SONUÇ ÇİZELGESİ'!R17&gt;=1,12," ")</f>
        <v xml:space="preserve"> </v>
      </c>
      <c r="P18" s="48" t="str">
        <f>IF('SONUÇ ÇİZELGESİ'!T17&gt;=1,14," ")</f>
        <v xml:space="preserve"> </v>
      </c>
      <c r="Q18" s="48" t="str">
        <f>IF('SONUÇ ÇİZELGESİ'!W17&gt;=1,17," ")</f>
        <v xml:space="preserve"> </v>
      </c>
      <c r="R18" s="48" t="str">
        <f>IF('SONUÇ ÇİZELGESİ'!U17&gt;=1,15," ")</f>
        <v xml:space="preserve"> </v>
      </c>
      <c r="S18" s="48" t="str">
        <f>IF('SONUÇ ÇİZELGESİ'!V17&gt;=1,16," ")</f>
        <v xml:space="preserve"> </v>
      </c>
      <c r="T18" s="48" t="str">
        <f>IF('SONUÇ ÇİZELGESİ'!W17&gt;=1,17," ")</f>
        <v xml:space="preserve"> </v>
      </c>
      <c r="U18" s="48" t="str">
        <f>IF('SONUÇ ÇİZELGESİ'!Y17&gt;=1,19," ")</f>
        <v xml:space="preserve"> </v>
      </c>
      <c r="V18" s="48" t="str">
        <f>IF('SONUÇ ÇİZELGESİ'!AP17&gt;=1,36," ")</f>
        <v xml:space="preserve"> </v>
      </c>
      <c r="W18" s="48" t="str">
        <f>IF('SONUÇ ÇİZELGESİ'!K17&gt;=1,5," ")</f>
        <v xml:space="preserve"> </v>
      </c>
      <c r="X18" s="48" t="str">
        <f>IF('SONUÇ ÇİZELGESİ'!L17&gt;=1,6," ")</f>
        <v xml:space="preserve"> </v>
      </c>
      <c r="Y18" s="48" t="str">
        <f>IF('SONUÇ ÇİZELGESİ'!X17&gt;=1,18," ")</f>
        <v xml:space="preserve"> </v>
      </c>
      <c r="Z18" s="48" t="str">
        <f>IF('SONUÇ ÇİZELGESİ'!Z17&gt;=1,20," ")</f>
        <v xml:space="preserve"> </v>
      </c>
      <c r="AA18" s="48" t="str">
        <f>IF('SONUÇ ÇİZELGESİ'!AC17&gt;=1,23," ")</f>
        <v xml:space="preserve"> </v>
      </c>
      <c r="AB18" s="48" t="str">
        <f>IF('SONUÇ ÇİZELGESİ'!AE17&gt;=1,25," ")</f>
        <v xml:space="preserve"> </v>
      </c>
      <c r="AC18" s="48" t="str">
        <f>IF('SONUÇ ÇİZELGESİ'!AN17&gt;=1,34," ")</f>
        <v xml:space="preserve"> </v>
      </c>
      <c r="AD18" s="48" t="str">
        <f>IF('SONUÇ ÇİZELGESİ'!M17&gt;=1,7," ")</f>
        <v xml:space="preserve"> </v>
      </c>
      <c r="AE18" s="48" t="str">
        <f>IF('SONUÇ ÇİZELGESİ'!N17&gt;=1,8," ")</f>
        <v xml:space="preserve"> </v>
      </c>
      <c r="AF18" s="48" t="str">
        <f>IF('SONUÇ ÇİZELGESİ'!AB17&gt;=1,22," ")</f>
        <v xml:space="preserve"> </v>
      </c>
      <c r="AG18" s="48" t="str">
        <f>IF('SONUÇ ÇİZELGESİ'!AR17&gt;=1,38," ")</f>
        <v xml:space="preserve"> </v>
      </c>
      <c r="AH18" s="48" t="str">
        <f>IF('SONUÇ ÇİZELGESİ'!AD17&gt;=1,24," ")</f>
        <v xml:space="preserve"> </v>
      </c>
      <c r="AI18" s="48" t="str">
        <f>IF('SONUÇ ÇİZELGESİ'!AF17&gt;=1,26," ")</f>
        <v xml:space="preserve"> </v>
      </c>
      <c r="AJ18" s="48"/>
      <c r="AK18" s="48" t="str">
        <f>IF('SONUÇ ÇİZELGESİ'!AI17&gt;=1,29," ")</f>
        <v xml:space="preserve"> </v>
      </c>
      <c r="AL18" s="48" t="str">
        <f>IF('SONUÇ ÇİZELGESİ'!H17&gt;=1,2," ")</f>
        <v xml:space="preserve"> </v>
      </c>
      <c r="AM18" s="48" t="str">
        <f>IF('SONUÇ ÇİZELGESİ'!AK17&gt;=1,31," ")</f>
        <v xml:space="preserve"> </v>
      </c>
      <c r="AN18" s="48" t="str">
        <f>IF('SONUÇ ÇİZELGESİ'!AM17&gt;=1,33," ")</f>
        <v xml:space="preserve"> </v>
      </c>
      <c r="AO18" s="48" t="str">
        <f>IF('SONUÇ ÇİZELGESİ'!AO17&gt;=1,35," ")</f>
        <v xml:space="preserve"> </v>
      </c>
      <c r="AP18" s="48"/>
      <c r="AQ18" s="48" t="str">
        <f>IF('SONUÇ ÇİZELGESİ'!W17&gt;=1,17," ")</f>
        <v xml:space="preserve"> </v>
      </c>
      <c r="AR18" s="48" t="str">
        <f>IF('SONUÇ ÇİZELGESİ'!AH17&gt;=1,28," ")</f>
        <v xml:space="preserve"> </v>
      </c>
      <c r="AS18" s="48"/>
      <c r="AT18" s="48" t="str">
        <f>IF('SONUÇ ÇİZELGESİ'!P17&gt;=1,10," ")</f>
        <v xml:space="preserve"> </v>
      </c>
      <c r="AU18" s="48" t="str">
        <f>IF('SONUÇ ÇİZELGESİ'!Q17&gt;=1,11," ")</f>
        <v xml:space="preserve"> </v>
      </c>
      <c r="AV18" s="48" t="str">
        <f>IF('SONUÇ ÇİZELGESİ'!Y17&gt;=1,19," ")</f>
        <v xml:space="preserve"> </v>
      </c>
      <c r="AW18" s="48" t="str">
        <f>IF('SONUÇ ÇİZELGESİ'!AA17&gt;=1,21," ")</f>
        <v xml:space="preserve"> </v>
      </c>
      <c r="AX18" s="48" t="str">
        <f>IF('SONUÇ ÇİZELGESİ'!H17&gt;=1,2," ")</f>
        <v xml:space="preserve"> </v>
      </c>
      <c r="AY18" s="50" t="str">
        <f>IF('SONUÇ ÇİZELGESİ'!BC17&gt;=1,"Önemli"," ")</f>
        <v xml:space="preserve"> </v>
      </c>
      <c r="BA18" s="18"/>
    </row>
    <row r="19" spans="1:53" ht="20.100000000000001" customHeight="1" thickBot="1">
      <c r="A19" s="18"/>
      <c r="C19" s="47">
        <v>14</v>
      </c>
      <c r="D19" s="65">
        <f>'SONUÇ ÇİZELGESİ'!D18</f>
        <v>0</v>
      </c>
      <c r="E19" s="57">
        <f>'SONUÇ ÇİZELGESİ'!E18</f>
        <v>0</v>
      </c>
      <c r="F19" s="59"/>
      <c r="G19" s="21" t="str">
        <f>IF('SONUÇ ÇİZELGESİ'!BA18&gt;=1,47," ")</f>
        <v xml:space="preserve"> </v>
      </c>
      <c r="H19" s="49" t="str">
        <f>IF('SONUÇ ÇİZELGESİ'!I18&gt;=1,3," ")</f>
        <v xml:space="preserve"> </v>
      </c>
      <c r="I19" s="49" t="str">
        <f>IF('SONUÇ ÇİZELGESİ'!G18&gt;=1,1," ")</f>
        <v xml:space="preserve"> </v>
      </c>
      <c r="J19" s="49" t="str">
        <f>IF('SONUÇ ÇİZELGESİ'!M18&gt;=1,7," ")</f>
        <v xml:space="preserve"> </v>
      </c>
      <c r="K19" s="48" t="str">
        <f>IF('SONUÇ ÇİZELGESİ'!S18&gt;=1,13," ")</f>
        <v xml:space="preserve"> </v>
      </c>
      <c r="L19" s="48" t="str">
        <f>IF('SONUÇ ÇİZELGESİ'!L18&gt;=1,6," ")</f>
        <v xml:space="preserve"> </v>
      </c>
      <c r="M19" s="48" t="str">
        <f>IF('SONUÇ ÇİZELGESİ'!N18&gt;=1,8," ")</f>
        <v xml:space="preserve"> </v>
      </c>
      <c r="N19" s="48" t="str">
        <f>IF('SONUÇ ÇİZELGESİ'!O18&gt;=1,9," ")</f>
        <v xml:space="preserve"> </v>
      </c>
      <c r="O19" s="48" t="str">
        <f>IF('SONUÇ ÇİZELGESİ'!R18&gt;=1,12," ")</f>
        <v xml:space="preserve"> </v>
      </c>
      <c r="P19" s="48" t="str">
        <f>IF('SONUÇ ÇİZELGESİ'!T18&gt;=1,14," ")</f>
        <v xml:space="preserve"> </v>
      </c>
      <c r="Q19" s="48" t="str">
        <f>IF('SONUÇ ÇİZELGESİ'!W18&gt;=1,17," ")</f>
        <v xml:space="preserve"> </v>
      </c>
      <c r="R19" s="48" t="str">
        <f>IF('SONUÇ ÇİZELGESİ'!U18&gt;=1,15," ")</f>
        <v xml:space="preserve"> </v>
      </c>
      <c r="S19" s="48" t="str">
        <f>IF('SONUÇ ÇİZELGESİ'!V18&gt;=1,16," ")</f>
        <v xml:space="preserve"> </v>
      </c>
      <c r="T19" s="48" t="str">
        <f>IF('SONUÇ ÇİZELGESİ'!W18&gt;=1,17," ")</f>
        <v xml:space="preserve"> </v>
      </c>
      <c r="U19" s="48" t="str">
        <f>IF('SONUÇ ÇİZELGESİ'!Y18&gt;=1,19," ")</f>
        <v xml:space="preserve"> </v>
      </c>
      <c r="V19" s="48" t="str">
        <f>IF('SONUÇ ÇİZELGESİ'!AP18&gt;=1,36," ")</f>
        <v xml:space="preserve"> </v>
      </c>
      <c r="W19" s="48" t="str">
        <f>IF('SONUÇ ÇİZELGESİ'!K18&gt;=1,5," ")</f>
        <v xml:space="preserve"> </v>
      </c>
      <c r="X19" s="48" t="str">
        <f>IF('SONUÇ ÇİZELGESİ'!L18&gt;=1,6," ")</f>
        <v xml:space="preserve"> </v>
      </c>
      <c r="Y19" s="48" t="str">
        <f>IF('SONUÇ ÇİZELGESİ'!X18&gt;=1,18," ")</f>
        <v xml:space="preserve"> </v>
      </c>
      <c r="Z19" s="48" t="str">
        <f>IF('SONUÇ ÇİZELGESİ'!Z18&gt;=1,20," ")</f>
        <v xml:space="preserve"> </v>
      </c>
      <c r="AA19" s="48" t="str">
        <f>IF('SONUÇ ÇİZELGESİ'!AC18&gt;=1,23," ")</f>
        <v xml:space="preserve"> </v>
      </c>
      <c r="AB19" s="48" t="str">
        <f>IF('SONUÇ ÇİZELGESİ'!AE18&gt;=1,25," ")</f>
        <v xml:space="preserve"> </v>
      </c>
      <c r="AC19" s="48" t="str">
        <f>IF('SONUÇ ÇİZELGESİ'!AN18&gt;=1,34," ")</f>
        <v xml:space="preserve"> </v>
      </c>
      <c r="AD19" s="48" t="str">
        <f>IF('SONUÇ ÇİZELGESİ'!M18&gt;=1,7," ")</f>
        <v xml:space="preserve"> </v>
      </c>
      <c r="AE19" s="48" t="str">
        <f>IF('SONUÇ ÇİZELGESİ'!N18&gt;=1,8," ")</f>
        <v xml:space="preserve"> </v>
      </c>
      <c r="AF19" s="48" t="str">
        <f>IF('SONUÇ ÇİZELGESİ'!AB18&gt;=1,22," ")</f>
        <v xml:space="preserve"> </v>
      </c>
      <c r="AG19" s="48" t="str">
        <f>IF('SONUÇ ÇİZELGESİ'!AR18&gt;=1,38," ")</f>
        <v xml:space="preserve"> </v>
      </c>
      <c r="AH19" s="48" t="str">
        <f>IF('SONUÇ ÇİZELGESİ'!AD18&gt;=1,24," ")</f>
        <v xml:space="preserve"> </v>
      </c>
      <c r="AI19" s="48" t="str">
        <f>IF('SONUÇ ÇİZELGESİ'!AF18&gt;=1,26," ")</f>
        <v xml:space="preserve"> </v>
      </c>
      <c r="AJ19" s="48"/>
      <c r="AK19" s="48" t="str">
        <f>IF('SONUÇ ÇİZELGESİ'!AI18&gt;=1,29," ")</f>
        <v xml:space="preserve"> </v>
      </c>
      <c r="AL19" s="48" t="str">
        <f>IF('SONUÇ ÇİZELGESİ'!H18&gt;=1,2," ")</f>
        <v xml:space="preserve"> </v>
      </c>
      <c r="AM19" s="48" t="str">
        <f>IF('SONUÇ ÇİZELGESİ'!AK18&gt;=1,31," ")</f>
        <v xml:space="preserve"> </v>
      </c>
      <c r="AN19" s="48" t="str">
        <f>IF('SONUÇ ÇİZELGESİ'!AM18&gt;=1,33," ")</f>
        <v xml:space="preserve"> </v>
      </c>
      <c r="AO19" s="48" t="str">
        <f>IF('SONUÇ ÇİZELGESİ'!AO18&gt;=1,35," ")</f>
        <v xml:space="preserve"> </v>
      </c>
      <c r="AP19" s="48"/>
      <c r="AQ19" s="48" t="str">
        <f>IF('SONUÇ ÇİZELGESİ'!W18&gt;=1,17," ")</f>
        <v xml:space="preserve"> </v>
      </c>
      <c r="AR19" s="48" t="str">
        <f>IF('SONUÇ ÇİZELGESİ'!AH18&gt;=1,28," ")</f>
        <v xml:space="preserve"> </v>
      </c>
      <c r="AS19" s="48"/>
      <c r="AT19" s="48" t="str">
        <f>IF('SONUÇ ÇİZELGESİ'!P18&gt;=1,10," ")</f>
        <v xml:space="preserve"> </v>
      </c>
      <c r="AU19" s="48" t="str">
        <f>IF('SONUÇ ÇİZELGESİ'!Q18&gt;=1,11," ")</f>
        <v xml:space="preserve"> </v>
      </c>
      <c r="AV19" s="48" t="str">
        <f>IF('SONUÇ ÇİZELGESİ'!Y18&gt;=1,19," ")</f>
        <v xml:space="preserve"> </v>
      </c>
      <c r="AW19" s="48" t="str">
        <f>IF('SONUÇ ÇİZELGESİ'!AA18&gt;=1,21," ")</f>
        <v xml:space="preserve"> </v>
      </c>
      <c r="AX19" s="48" t="str">
        <f>IF('SONUÇ ÇİZELGESİ'!H18&gt;=1,2," ")</f>
        <v xml:space="preserve"> </v>
      </c>
      <c r="AY19" s="50" t="str">
        <f>IF('SONUÇ ÇİZELGESİ'!BC18&gt;=1,"Önemli"," ")</f>
        <v xml:space="preserve"> </v>
      </c>
      <c r="BA19" s="18"/>
    </row>
    <row r="20" spans="1:53" ht="20.100000000000001" customHeight="1" thickBot="1">
      <c r="A20" s="18"/>
      <c r="C20" s="47">
        <v>15</v>
      </c>
      <c r="D20" s="65">
        <f>'SONUÇ ÇİZELGESİ'!D19</f>
        <v>0</v>
      </c>
      <c r="E20" s="57">
        <f>'SONUÇ ÇİZELGESİ'!E19</f>
        <v>0</v>
      </c>
      <c r="F20" s="59"/>
      <c r="G20" s="21" t="str">
        <f>IF('SONUÇ ÇİZELGESİ'!BA19&gt;=1,47," ")</f>
        <v xml:space="preserve"> </v>
      </c>
      <c r="H20" s="49" t="str">
        <f>IF('SONUÇ ÇİZELGESİ'!I19&gt;=1,3," ")</f>
        <v xml:space="preserve"> </v>
      </c>
      <c r="I20" s="49" t="str">
        <f>IF('SONUÇ ÇİZELGESİ'!G19&gt;=1,1," ")</f>
        <v xml:space="preserve"> </v>
      </c>
      <c r="J20" s="49" t="str">
        <f>IF('SONUÇ ÇİZELGESİ'!M19&gt;=1,7," ")</f>
        <v xml:space="preserve"> </v>
      </c>
      <c r="K20" s="48" t="str">
        <f>IF('SONUÇ ÇİZELGESİ'!S19&gt;=1,13," ")</f>
        <v xml:space="preserve"> </v>
      </c>
      <c r="L20" s="48" t="str">
        <f>IF('SONUÇ ÇİZELGESİ'!L19&gt;=1,6," ")</f>
        <v xml:space="preserve"> </v>
      </c>
      <c r="M20" s="48" t="str">
        <f>IF('SONUÇ ÇİZELGESİ'!N19&gt;=1,8," ")</f>
        <v xml:space="preserve"> </v>
      </c>
      <c r="N20" s="48" t="str">
        <f>IF('SONUÇ ÇİZELGESİ'!O19&gt;=1,9," ")</f>
        <v xml:space="preserve"> </v>
      </c>
      <c r="O20" s="48" t="str">
        <f>IF('SONUÇ ÇİZELGESİ'!R19&gt;=1,12," ")</f>
        <v xml:space="preserve"> </v>
      </c>
      <c r="P20" s="48" t="str">
        <f>IF('SONUÇ ÇİZELGESİ'!T19&gt;=1,14," ")</f>
        <v xml:space="preserve"> </v>
      </c>
      <c r="Q20" s="48" t="str">
        <f>IF('SONUÇ ÇİZELGESİ'!W19&gt;=1,17," ")</f>
        <v xml:space="preserve"> </v>
      </c>
      <c r="R20" s="48" t="str">
        <f>IF('SONUÇ ÇİZELGESİ'!U19&gt;=1,15," ")</f>
        <v xml:space="preserve"> </v>
      </c>
      <c r="S20" s="48" t="str">
        <f>IF('SONUÇ ÇİZELGESİ'!V19&gt;=1,16," ")</f>
        <v xml:space="preserve"> </v>
      </c>
      <c r="T20" s="48" t="str">
        <f>IF('SONUÇ ÇİZELGESİ'!W19&gt;=1,17," ")</f>
        <v xml:space="preserve"> </v>
      </c>
      <c r="U20" s="48" t="str">
        <f>IF('SONUÇ ÇİZELGESİ'!Y19&gt;=1,19," ")</f>
        <v xml:space="preserve"> </v>
      </c>
      <c r="V20" s="48" t="str">
        <f>IF('SONUÇ ÇİZELGESİ'!AP19&gt;=1,36," ")</f>
        <v xml:space="preserve"> </v>
      </c>
      <c r="W20" s="48" t="str">
        <f>IF('SONUÇ ÇİZELGESİ'!K19&gt;=1,5," ")</f>
        <v xml:space="preserve"> </v>
      </c>
      <c r="X20" s="48" t="str">
        <f>IF('SONUÇ ÇİZELGESİ'!L19&gt;=1,6," ")</f>
        <v xml:space="preserve"> </v>
      </c>
      <c r="Y20" s="48" t="str">
        <f>IF('SONUÇ ÇİZELGESİ'!X19&gt;=1,18," ")</f>
        <v xml:space="preserve"> </v>
      </c>
      <c r="Z20" s="48" t="str">
        <f>IF('SONUÇ ÇİZELGESİ'!Z19&gt;=1,20," ")</f>
        <v xml:space="preserve"> </v>
      </c>
      <c r="AA20" s="48" t="str">
        <f>IF('SONUÇ ÇİZELGESİ'!AC19&gt;=1,23," ")</f>
        <v xml:space="preserve"> </v>
      </c>
      <c r="AB20" s="48" t="str">
        <f>IF('SONUÇ ÇİZELGESİ'!AE19&gt;=1,25," ")</f>
        <v xml:space="preserve"> </v>
      </c>
      <c r="AC20" s="48" t="str">
        <f>IF('SONUÇ ÇİZELGESİ'!AN19&gt;=1,34," ")</f>
        <v xml:space="preserve"> </v>
      </c>
      <c r="AD20" s="48" t="str">
        <f>IF('SONUÇ ÇİZELGESİ'!M19&gt;=1,7," ")</f>
        <v xml:space="preserve"> </v>
      </c>
      <c r="AE20" s="48" t="str">
        <f>IF('SONUÇ ÇİZELGESİ'!N19&gt;=1,8," ")</f>
        <v xml:space="preserve"> </v>
      </c>
      <c r="AF20" s="48" t="str">
        <f>IF('SONUÇ ÇİZELGESİ'!AB19&gt;=1,22," ")</f>
        <v xml:space="preserve"> </v>
      </c>
      <c r="AG20" s="48" t="str">
        <f>IF('SONUÇ ÇİZELGESİ'!AR19&gt;=1,38," ")</f>
        <v xml:space="preserve"> </v>
      </c>
      <c r="AH20" s="48" t="str">
        <f>IF('SONUÇ ÇİZELGESİ'!AD19&gt;=1,24," ")</f>
        <v xml:space="preserve"> </v>
      </c>
      <c r="AI20" s="48" t="str">
        <f>IF('SONUÇ ÇİZELGESİ'!AF19&gt;=1,26," ")</f>
        <v xml:space="preserve"> </v>
      </c>
      <c r="AJ20" s="48"/>
      <c r="AK20" s="48" t="str">
        <f>IF('SONUÇ ÇİZELGESİ'!AI19&gt;=1,29," ")</f>
        <v xml:space="preserve"> </v>
      </c>
      <c r="AL20" s="48" t="str">
        <f>IF('SONUÇ ÇİZELGESİ'!H19&gt;=1,2," ")</f>
        <v xml:space="preserve"> </v>
      </c>
      <c r="AM20" s="48" t="str">
        <f>IF('SONUÇ ÇİZELGESİ'!AK19&gt;=1,31," ")</f>
        <v xml:space="preserve"> </v>
      </c>
      <c r="AN20" s="48" t="str">
        <f>IF('SONUÇ ÇİZELGESİ'!AM19&gt;=1,33," ")</f>
        <v xml:space="preserve"> </v>
      </c>
      <c r="AO20" s="48" t="str">
        <f>IF('SONUÇ ÇİZELGESİ'!AO19&gt;=1,35," ")</f>
        <v xml:space="preserve"> </v>
      </c>
      <c r="AP20" s="48"/>
      <c r="AQ20" s="48" t="str">
        <f>IF('SONUÇ ÇİZELGESİ'!W19&gt;=1,17," ")</f>
        <v xml:space="preserve"> </v>
      </c>
      <c r="AR20" s="48" t="str">
        <f>IF('SONUÇ ÇİZELGESİ'!AH19&gt;=1,28," ")</f>
        <v xml:space="preserve"> </v>
      </c>
      <c r="AS20" s="48"/>
      <c r="AT20" s="48" t="str">
        <f>IF('SONUÇ ÇİZELGESİ'!P19&gt;=1,10," ")</f>
        <v xml:space="preserve"> </v>
      </c>
      <c r="AU20" s="48" t="str">
        <f>IF('SONUÇ ÇİZELGESİ'!Q19&gt;=1,11," ")</f>
        <v xml:space="preserve"> </v>
      </c>
      <c r="AV20" s="48" t="str">
        <f>IF('SONUÇ ÇİZELGESİ'!Y19&gt;=1,19," ")</f>
        <v xml:space="preserve"> </v>
      </c>
      <c r="AW20" s="48" t="str">
        <f>IF('SONUÇ ÇİZELGESİ'!AA19&gt;=1,21," ")</f>
        <v xml:space="preserve"> </v>
      </c>
      <c r="AX20" s="48" t="str">
        <f>IF('SONUÇ ÇİZELGESİ'!H19&gt;=1,2," ")</f>
        <v xml:space="preserve"> </v>
      </c>
      <c r="AY20" s="50" t="str">
        <f>IF('SONUÇ ÇİZELGESİ'!BC19&gt;=1,"Önemli"," ")</f>
        <v xml:space="preserve"> </v>
      </c>
      <c r="BA20" s="18"/>
    </row>
    <row r="21" spans="1:53" ht="20.100000000000001" customHeight="1" thickBot="1">
      <c r="A21" s="18"/>
      <c r="C21" s="47">
        <v>16</v>
      </c>
      <c r="D21" s="65">
        <f>'SONUÇ ÇİZELGESİ'!D20</f>
        <v>0</v>
      </c>
      <c r="E21" s="57">
        <f>'SONUÇ ÇİZELGESİ'!E20</f>
        <v>0</v>
      </c>
      <c r="F21" s="59"/>
      <c r="G21" s="21" t="str">
        <f>IF('SONUÇ ÇİZELGESİ'!BA20&gt;=1,47," ")</f>
        <v xml:space="preserve"> </v>
      </c>
      <c r="H21" s="49" t="str">
        <f>IF('SONUÇ ÇİZELGESİ'!I20&gt;=1,3," ")</f>
        <v xml:space="preserve"> </v>
      </c>
      <c r="I21" s="49" t="str">
        <f>IF('SONUÇ ÇİZELGESİ'!G20&gt;=1,1," ")</f>
        <v xml:space="preserve"> </v>
      </c>
      <c r="J21" s="49" t="str">
        <f>IF('SONUÇ ÇİZELGESİ'!M20&gt;=1,7," ")</f>
        <v xml:space="preserve"> </v>
      </c>
      <c r="K21" s="48" t="str">
        <f>IF('SONUÇ ÇİZELGESİ'!S20&gt;=1,13," ")</f>
        <v xml:space="preserve"> </v>
      </c>
      <c r="L21" s="48" t="str">
        <f>IF('SONUÇ ÇİZELGESİ'!L20&gt;=1,6," ")</f>
        <v xml:space="preserve"> </v>
      </c>
      <c r="M21" s="48" t="str">
        <f>IF('SONUÇ ÇİZELGESİ'!N20&gt;=1,8," ")</f>
        <v xml:space="preserve"> </v>
      </c>
      <c r="N21" s="48" t="str">
        <f>IF('SONUÇ ÇİZELGESİ'!O20&gt;=1,9," ")</f>
        <v xml:space="preserve"> </v>
      </c>
      <c r="O21" s="48" t="str">
        <f>IF('SONUÇ ÇİZELGESİ'!R20&gt;=1,12," ")</f>
        <v xml:space="preserve"> </v>
      </c>
      <c r="P21" s="48" t="str">
        <f>IF('SONUÇ ÇİZELGESİ'!T20&gt;=1,14," ")</f>
        <v xml:space="preserve"> </v>
      </c>
      <c r="Q21" s="48" t="str">
        <f>IF('SONUÇ ÇİZELGESİ'!W20&gt;=1,17," ")</f>
        <v xml:space="preserve"> </v>
      </c>
      <c r="R21" s="48" t="str">
        <f>IF('SONUÇ ÇİZELGESİ'!U20&gt;=1,15," ")</f>
        <v xml:space="preserve"> </v>
      </c>
      <c r="S21" s="48" t="str">
        <f>IF('SONUÇ ÇİZELGESİ'!V20&gt;=1,16," ")</f>
        <v xml:space="preserve"> </v>
      </c>
      <c r="T21" s="48" t="str">
        <f>IF('SONUÇ ÇİZELGESİ'!W20&gt;=1,17," ")</f>
        <v xml:space="preserve"> </v>
      </c>
      <c r="U21" s="48" t="str">
        <f>IF('SONUÇ ÇİZELGESİ'!Y20&gt;=1,19," ")</f>
        <v xml:space="preserve"> </v>
      </c>
      <c r="V21" s="48" t="str">
        <f>IF('SONUÇ ÇİZELGESİ'!AP20&gt;=1,36," ")</f>
        <v xml:space="preserve"> </v>
      </c>
      <c r="W21" s="48" t="str">
        <f>IF('SONUÇ ÇİZELGESİ'!K20&gt;=1,5," ")</f>
        <v xml:space="preserve"> </v>
      </c>
      <c r="X21" s="48" t="str">
        <f>IF('SONUÇ ÇİZELGESİ'!L20&gt;=1,6," ")</f>
        <v xml:space="preserve"> </v>
      </c>
      <c r="Y21" s="48" t="str">
        <f>IF('SONUÇ ÇİZELGESİ'!X20&gt;=1,18," ")</f>
        <v xml:space="preserve"> </v>
      </c>
      <c r="Z21" s="48" t="str">
        <f>IF('SONUÇ ÇİZELGESİ'!Z20&gt;=1,20," ")</f>
        <v xml:space="preserve"> </v>
      </c>
      <c r="AA21" s="48" t="str">
        <f>IF('SONUÇ ÇİZELGESİ'!AC20&gt;=1,23," ")</f>
        <v xml:space="preserve"> </v>
      </c>
      <c r="AB21" s="48" t="str">
        <f>IF('SONUÇ ÇİZELGESİ'!AE20&gt;=1,25," ")</f>
        <v xml:space="preserve"> </v>
      </c>
      <c r="AC21" s="48" t="str">
        <f>IF('SONUÇ ÇİZELGESİ'!AN20&gt;=1,34," ")</f>
        <v xml:space="preserve"> </v>
      </c>
      <c r="AD21" s="48" t="str">
        <f>IF('SONUÇ ÇİZELGESİ'!M20&gt;=1,7," ")</f>
        <v xml:space="preserve"> </v>
      </c>
      <c r="AE21" s="48" t="str">
        <f>IF('SONUÇ ÇİZELGESİ'!N20&gt;=1,8," ")</f>
        <v xml:space="preserve"> </v>
      </c>
      <c r="AF21" s="48" t="str">
        <f>IF('SONUÇ ÇİZELGESİ'!AB20&gt;=1,22," ")</f>
        <v xml:space="preserve"> </v>
      </c>
      <c r="AG21" s="48" t="str">
        <f>IF('SONUÇ ÇİZELGESİ'!AR20&gt;=1,38," ")</f>
        <v xml:space="preserve"> </v>
      </c>
      <c r="AH21" s="48" t="str">
        <f>IF('SONUÇ ÇİZELGESİ'!AD20&gt;=1,24," ")</f>
        <v xml:space="preserve"> </v>
      </c>
      <c r="AI21" s="48" t="str">
        <f>IF('SONUÇ ÇİZELGESİ'!AF20&gt;=1,26," ")</f>
        <v xml:space="preserve"> </v>
      </c>
      <c r="AJ21" s="48"/>
      <c r="AK21" s="48" t="str">
        <f>IF('SONUÇ ÇİZELGESİ'!AI20&gt;=1,29," ")</f>
        <v xml:space="preserve"> </v>
      </c>
      <c r="AL21" s="48" t="str">
        <f>IF('SONUÇ ÇİZELGESİ'!H20&gt;=1,2," ")</f>
        <v xml:space="preserve"> </v>
      </c>
      <c r="AM21" s="48" t="str">
        <f>IF('SONUÇ ÇİZELGESİ'!AK20&gt;=1,31," ")</f>
        <v xml:space="preserve"> </v>
      </c>
      <c r="AN21" s="48" t="str">
        <f>IF('SONUÇ ÇİZELGESİ'!AM20&gt;=1,33," ")</f>
        <v xml:space="preserve"> </v>
      </c>
      <c r="AO21" s="48" t="str">
        <f>IF('SONUÇ ÇİZELGESİ'!AO20&gt;=1,35," ")</f>
        <v xml:space="preserve"> </v>
      </c>
      <c r="AP21" s="48"/>
      <c r="AQ21" s="48" t="str">
        <f>IF('SONUÇ ÇİZELGESİ'!W20&gt;=1,17," ")</f>
        <v xml:space="preserve"> </v>
      </c>
      <c r="AR21" s="48" t="str">
        <f>IF('SONUÇ ÇİZELGESİ'!AH20&gt;=1,28," ")</f>
        <v xml:space="preserve"> </v>
      </c>
      <c r="AS21" s="48"/>
      <c r="AT21" s="48" t="str">
        <f>IF('SONUÇ ÇİZELGESİ'!P20&gt;=1,10," ")</f>
        <v xml:space="preserve"> </v>
      </c>
      <c r="AU21" s="48" t="str">
        <f>IF('SONUÇ ÇİZELGESİ'!Q20&gt;=1,11," ")</f>
        <v xml:space="preserve"> </v>
      </c>
      <c r="AV21" s="48" t="str">
        <f>IF('SONUÇ ÇİZELGESİ'!Y20&gt;=1,19," ")</f>
        <v xml:space="preserve"> </v>
      </c>
      <c r="AW21" s="48" t="str">
        <f>IF('SONUÇ ÇİZELGESİ'!AA20&gt;=1,21," ")</f>
        <v xml:space="preserve"> </v>
      </c>
      <c r="AX21" s="48" t="str">
        <f>IF('SONUÇ ÇİZELGESİ'!H20&gt;=1,2," ")</f>
        <v xml:space="preserve"> </v>
      </c>
      <c r="AY21" s="50" t="str">
        <f>IF('SONUÇ ÇİZELGESİ'!BC20&gt;=1,"Önemli"," ")</f>
        <v xml:space="preserve"> </v>
      </c>
      <c r="BA21" s="18"/>
    </row>
    <row r="22" spans="1:53" ht="20.100000000000001" customHeight="1" thickBot="1">
      <c r="A22" s="18"/>
      <c r="C22" s="47">
        <v>17</v>
      </c>
      <c r="D22" s="65">
        <f>'SONUÇ ÇİZELGESİ'!D21</f>
        <v>0</v>
      </c>
      <c r="E22" s="57">
        <f>'SONUÇ ÇİZELGESİ'!E21</f>
        <v>0</v>
      </c>
      <c r="F22" s="59"/>
      <c r="G22" s="21" t="str">
        <f>IF('SONUÇ ÇİZELGESİ'!BA21&gt;=1,47," ")</f>
        <v xml:space="preserve"> </v>
      </c>
      <c r="H22" s="49" t="str">
        <f>IF('SONUÇ ÇİZELGESİ'!I21&gt;=1,3," ")</f>
        <v xml:space="preserve"> </v>
      </c>
      <c r="I22" s="49" t="str">
        <f>IF('SONUÇ ÇİZELGESİ'!G21&gt;=1,1," ")</f>
        <v xml:space="preserve"> </v>
      </c>
      <c r="J22" s="49" t="str">
        <f>IF('SONUÇ ÇİZELGESİ'!M21&gt;=1,7," ")</f>
        <v xml:space="preserve"> </v>
      </c>
      <c r="K22" s="48" t="str">
        <f>IF('SONUÇ ÇİZELGESİ'!S21&gt;=1,13," ")</f>
        <v xml:space="preserve"> </v>
      </c>
      <c r="L22" s="48" t="str">
        <f>IF('SONUÇ ÇİZELGESİ'!L21&gt;=1,6," ")</f>
        <v xml:space="preserve"> </v>
      </c>
      <c r="M22" s="48" t="str">
        <f>IF('SONUÇ ÇİZELGESİ'!N21&gt;=1,8," ")</f>
        <v xml:space="preserve"> </v>
      </c>
      <c r="N22" s="48" t="str">
        <f>IF('SONUÇ ÇİZELGESİ'!O21&gt;=1,9," ")</f>
        <v xml:space="preserve"> </v>
      </c>
      <c r="O22" s="48" t="str">
        <f>IF('SONUÇ ÇİZELGESİ'!R21&gt;=1,12," ")</f>
        <v xml:space="preserve"> </v>
      </c>
      <c r="P22" s="48" t="str">
        <f>IF('SONUÇ ÇİZELGESİ'!T21&gt;=1,14," ")</f>
        <v xml:space="preserve"> </v>
      </c>
      <c r="Q22" s="48" t="str">
        <f>IF('SONUÇ ÇİZELGESİ'!W21&gt;=1,17," ")</f>
        <v xml:space="preserve"> </v>
      </c>
      <c r="R22" s="48" t="str">
        <f>IF('SONUÇ ÇİZELGESİ'!U21&gt;=1,15," ")</f>
        <v xml:space="preserve"> </v>
      </c>
      <c r="S22" s="48" t="str">
        <f>IF('SONUÇ ÇİZELGESİ'!V21&gt;=1,16," ")</f>
        <v xml:space="preserve"> </v>
      </c>
      <c r="T22" s="48" t="str">
        <f>IF('SONUÇ ÇİZELGESİ'!W21&gt;=1,17," ")</f>
        <v xml:space="preserve"> </v>
      </c>
      <c r="U22" s="48" t="str">
        <f>IF('SONUÇ ÇİZELGESİ'!Y21&gt;=1,19," ")</f>
        <v xml:space="preserve"> </v>
      </c>
      <c r="V22" s="48" t="str">
        <f>IF('SONUÇ ÇİZELGESİ'!AP21&gt;=1,36," ")</f>
        <v xml:space="preserve"> </v>
      </c>
      <c r="W22" s="48" t="str">
        <f>IF('SONUÇ ÇİZELGESİ'!K21&gt;=1,5," ")</f>
        <v xml:space="preserve"> </v>
      </c>
      <c r="X22" s="48" t="str">
        <f>IF('SONUÇ ÇİZELGESİ'!L21&gt;=1,6," ")</f>
        <v xml:space="preserve"> </v>
      </c>
      <c r="Y22" s="48" t="str">
        <f>IF('SONUÇ ÇİZELGESİ'!X21&gt;=1,18," ")</f>
        <v xml:space="preserve"> </v>
      </c>
      <c r="Z22" s="48" t="str">
        <f>IF('SONUÇ ÇİZELGESİ'!Z21&gt;=1,20," ")</f>
        <v xml:space="preserve"> </v>
      </c>
      <c r="AA22" s="48" t="str">
        <f>IF('SONUÇ ÇİZELGESİ'!AC21&gt;=1,23," ")</f>
        <v xml:space="preserve"> </v>
      </c>
      <c r="AB22" s="48" t="str">
        <f>IF('SONUÇ ÇİZELGESİ'!AE21&gt;=1,25," ")</f>
        <v xml:space="preserve"> </v>
      </c>
      <c r="AC22" s="48" t="str">
        <f>IF('SONUÇ ÇİZELGESİ'!AN21&gt;=1,34," ")</f>
        <v xml:space="preserve"> </v>
      </c>
      <c r="AD22" s="48" t="str">
        <f>IF('SONUÇ ÇİZELGESİ'!M21&gt;=1,7," ")</f>
        <v xml:space="preserve"> </v>
      </c>
      <c r="AE22" s="48" t="str">
        <f>IF('SONUÇ ÇİZELGESİ'!N21&gt;=1,8," ")</f>
        <v xml:space="preserve"> </v>
      </c>
      <c r="AF22" s="48" t="str">
        <f>IF('SONUÇ ÇİZELGESİ'!AB21&gt;=1,22," ")</f>
        <v xml:space="preserve"> </v>
      </c>
      <c r="AG22" s="48" t="str">
        <f>IF('SONUÇ ÇİZELGESİ'!AR21&gt;=1,38," ")</f>
        <v xml:space="preserve"> </v>
      </c>
      <c r="AH22" s="48" t="str">
        <f>IF('SONUÇ ÇİZELGESİ'!AD21&gt;=1,24," ")</f>
        <v xml:space="preserve"> </v>
      </c>
      <c r="AI22" s="48" t="str">
        <f>IF('SONUÇ ÇİZELGESİ'!AF21&gt;=1,26," ")</f>
        <v xml:space="preserve"> </v>
      </c>
      <c r="AJ22" s="48"/>
      <c r="AK22" s="48" t="str">
        <f>IF('SONUÇ ÇİZELGESİ'!AI21&gt;=1,29," ")</f>
        <v xml:space="preserve"> </v>
      </c>
      <c r="AL22" s="48" t="str">
        <f>IF('SONUÇ ÇİZELGESİ'!H21&gt;=1,2," ")</f>
        <v xml:space="preserve"> </v>
      </c>
      <c r="AM22" s="48" t="str">
        <f>IF('SONUÇ ÇİZELGESİ'!AK21&gt;=1,31," ")</f>
        <v xml:space="preserve"> </v>
      </c>
      <c r="AN22" s="48" t="str">
        <f>IF('SONUÇ ÇİZELGESİ'!AM21&gt;=1,33," ")</f>
        <v xml:space="preserve"> </v>
      </c>
      <c r="AO22" s="48" t="str">
        <f>IF('SONUÇ ÇİZELGESİ'!AO21&gt;=1,35," ")</f>
        <v xml:space="preserve"> </v>
      </c>
      <c r="AP22" s="48"/>
      <c r="AQ22" s="48" t="str">
        <f>IF('SONUÇ ÇİZELGESİ'!W21&gt;=1,17," ")</f>
        <v xml:space="preserve"> </v>
      </c>
      <c r="AR22" s="48" t="str">
        <f>IF('SONUÇ ÇİZELGESİ'!AH21&gt;=1,28," ")</f>
        <v xml:space="preserve"> </v>
      </c>
      <c r="AS22" s="48"/>
      <c r="AT22" s="48" t="str">
        <f>IF('SONUÇ ÇİZELGESİ'!P21&gt;=1,10," ")</f>
        <v xml:space="preserve"> </v>
      </c>
      <c r="AU22" s="48" t="str">
        <f>IF('SONUÇ ÇİZELGESİ'!Q21&gt;=1,11," ")</f>
        <v xml:space="preserve"> </v>
      </c>
      <c r="AV22" s="48" t="str">
        <f>IF('SONUÇ ÇİZELGESİ'!Y21&gt;=1,19," ")</f>
        <v xml:space="preserve"> </v>
      </c>
      <c r="AW22" s="48" t="str">
        <f>IF('SONUÇ ÇİZELGESİ'!AA21&gt;=1,21," ")</f>
        <v xml:space="preserve"> </v>
      </c>
      <c r="AX22" s="48" t="str">
        <f>IF('SONUÇ ÇİZELGESİ'!H21&gt;=1,2," ")</f>
        <v xml:space="preserve"> </v>
      </c>
      <c r="AY22" s="50" t="str">
        <f>IF('SONUÇ ÇİZELGESİ'!BC21&gt;=1,"Önemli"," ")</f>
        <v xml:space="preserve"> </v>
      </c>
      <c r="BA22" s="18"/>
    </row>
    <row r="23" spans="1:53" ht="20.100000000000001" customHeight="1" thickBot="1">
      <c r="A23" s="18"/>
      <c r="C23" s="47">
        <v>18</v>
      </c>
      <c r="D23" s="65">
        <f>'SONUÇ ÇİZELGESİ'!D22</f>
        <v>0</v>
      </c>
      <c r="E23" s="57">
        <f>'SONUÇ ÇİZELGESİ'!E22</f>
        <v>0</v>
      </c>
      <c r="F23" s="59"/>
      <c r="G23" s="21" t="str">
        <f>IF('SONUÇ ÇİZELGESİ'!BA22&gt;=1,47," ")</f>
        <v xml:space="preserve"> </v>
      </c>
      <c r="H23" s="49" t="str">
        <f>IF('SONUÇ ÇİZELGESİ'!I22&gt;=1,3," ")</f>
        <v xml:space="preserve"> </v>
      </c>
      <c r="I23" s="49" t="str">
        <f>IF('SONUÇ ÇİZELGESİ'!G22&gt;=1,1," ")</f>
        <v xml:space="preserve"> </v>
      </c>
      <c r="J23" s="49" t="str">
        <f>IF('SONUÇ ÇİZELGESİ'!M22&gt;=1,7," ")</f>
        <v xml:space="preserve"> </v>
      </c>
      <c r="K23" s="48" t="str">
        <f>IF('SONUÇ ÇİZELGESİ'!S22&gt;=1,13," ")</f>
        <v xml:space="preserve"> </v>
      </c>
      <c r="L23" s="48" t="str">
        <f>IF('SONUÇ ÇİZELGESİ'!L22&gt;=1,6," ")</f>
        <v xml:space="preserve"> </v>
      </c>
      <c r="M23" s="48" t="str">
        <f>IF('SONUÇ ÇİZELGESİ'!N22&gt;=1,8," ")</f>
        <v xml:space="preserve"> </v>
      </c>
      <c r="N23" s="48" t="str">
        <f>IF('SONUÇ ÇİZELGESİ'!O22&gt;=1,9," ")</f>
        <v xml:space="preserve"> </v>
      </c>
      <c r="O23" s="48" t="str">
        <f>IF('SONUÇ ÇİZELGESİ'!R22&gt;=1,12," ")</f>
        <v xml:space="preserve"> </v>
      </c>
      <c r="P23" s="48" t="str">
        <f>IF('SONUÇ ÇİZELGESİ'!T22&gt;=1,14," ")</f>
        <v xml:space="preserve"> </v>
      </c>
      <c r="Q23" s="48" t="str">
        <f>IF('SONUÇ ÇİZELGESİ'!W22&gt;=1,17," ")</f>
        <v xml:space="preserve"> </v>
      </c>
      <c r="R23" s="48" t="str">
        <f>IF('SONUÇ ÇİZELGESİ'!U22&gt;=1,15," ")</f>
        <v xml:space="preserve"> </v>
      </c>
      <c r="S23" s="48" t="str">
        <f>IF('SONUÇ ÇİZELGESİ'!V22&gt;=1,16," ")</f>
        <v xml:space="preserve"> </v>
      </c>
      <c r="T23" s="48" t="str">
        <f>IF('SONUÇ ÇİZELGESİ'!W22&gt;=1,17," ")</f>
        <v xml:space="preserve"> </v>
      </c>
      <c r="U23" s="48" t="str">
        <f>IF('SONUÇ ÇİZELGESİ'!Y22&gt;=1,19," ")</f>
        <v xml:space="preserve"> </v>
      </c>
      <c r="V23" s="48" t="str">
        <f>IF('SONUÇ ÇİZELGESİ'!AP22&gt;=1,36," ")</f>
        <v xml:space="preserve"> </v>
      </c>
      <c r="W23" s="48" t="str">
        <f>IF('SONUÇ ÇİZELGESİ'!K22&gt;=1,5," ")</f>
        <v xml:space="preserve"> </v>
      </c>
      <c r="X23" s="48" t="str">
        <f>IF('SONUÇ ÇİZELGESİ'!L22&gt;=1,6," ")</f>
        <v xml:space="preserve"> </v>
      </c>
      <c r="Y23" s="48" t="str">
        <f>IF('SONUÇ ÇİZELGESİ'!X22&gt;=1,18," ")</f>
        <v xml:space="preserve"> </v>
      </c>
      <c r="Z23" s="48" t="str">
        <f>IF('SONUÇ ÇİZELGESİ'!Z22&gt;=1,20," ")</f>
        <v xml:space="preserve"> </v>
      </c>
      <c r="AA23" s="48" t="str">
        <f>IF('SONUÇ ÇİZELGESİ'!AC22&gt;=1,23," ")</f>
        <v xml:space="preserve"> </v>
      </c>
      <c r="AB23" s="48" t="str">
        <f>IF('SONUÇ ÇİZELGESİ'!AE22&gt;=1,25," ")</f>
        <v xml:space="preserve"> </v>
      </c>
      <c r="AC23" s="48" t="str">
        <f>IF('SONUÇ ÇİZELGESİ'!AN22&gt;=1,34," ")</f>
        <v xml:space="preserve"> </v>
      </c>
      <c r="AD23" s="48" t="str">
        <f>IF('SONUÇ ÇİZELGESİ'!M22&gt;=1,7," ")</f>
        <v xml:space="preserve"> </v>
      </c>
      <c r="AE23" s="48" t="str">
        <f>IF('SONUÇ ÇİZELGESİ'!N22&gt;=1,8," ")</f>
        <v xml:space="preserve"> </v>
      </c>
      <c r="AF23" s="48" t="str">
        <f>IF('SONUÇ ÇİZELGESİ'!AB22&gt;=1,22," ")</f>
        <v xml:space="preserve"> </v>
      </c>
      <c r="AG23" s="48" t="str">
        <f>IF('SONUÇ ÇİZELGESİ'!AR22&gt;=1,38," ")</f>
        <v xml:space="preserve"> </v>
      </c>
      <c r="AH23" s="48" t="str">
        <f>IF('SONUÇ ÇİZELGESİ'!AD22&gt;=1,24," ")</f>
        <v xml:space="preserve"> </v>
      </c>
      <c r="AI23" s="48" t="str">
        <f>IF('SONUÇ ÇİZELGESİ'!AF22&gt;=1,26," ")</f>
        <v xml:space="preserve"> </v>
      </c>
      <c r="AJ23" s="48"/>
      <c r="AK23" s="48" t="str">
        <f>IF('SONUÇ ÇİZELGESİ'!AI22&gt;=1,29," ")</f>
        <v xml:space="preserve"> </v>
      </c>
      <c r="AL23" s="48" t="str">
        <f>IF('SONUÇ ÇİZELGESİ'!H22&gt;=1,2," ")</f>
        <v xml:space="preserve"> </v>
      </c>
      <c r="AM23" s="48" t="str">
        <f>IF('SONUÇ ÇİZELGESİ'!AK22&gt;=1,31," ")</f>
        <v xml:space="preserve"> </v>
      </c>
      <c r="AN23" s="48" t="str">
        <f>IF('SONUÇ ÇİZELGESİ'!AM22&gt;=1,33," ")</f>
        <v xml:space="preserve"> </v>
      </c>
      <c r="AO23" s="48" t="str">
        <f>IF('SONUÇ ÇİZELGESİ'!AO22&gt;=1,35," ")</f>
        <v xml:space="preserve"> </v>
      </c>
      <c r="AP23" s="48"/>
      <c r="AQ23" s="48" t="str">
        <f>IF('SONUÇ ÇİZELGESİ'!W22&gt;=1,17," ")</f>
        <v xml:space="preserve"> </v>
      </c>
      <c r="AR23" s="48" t="str">
        <f>IF('SONUÇ ÇİZELGESİ'!AH22&gt;=1,28," ")</f>
        <v xml:space="preserve"> </v>
      </c>
      <c r="AS23" s="48"/>
      <c r="AT23" s="48" t="str">
        <f>IF('SONUÇ ÇİZELGESİ'!P22&gt;=1,10," ")</f>
        <v xml:space="preserve"> </v>
      </c>
      <c r="AU23" s="48" t="str">
        <f>IF('SONUÇ ÇİZELGESİ'!Q22&gt;=1,11," ")</f>
        <v xml:space="preserve"> </v>
      </c>
      <c r="AV23" s="48" t="str">
        <f>IF('SONUÇ ÇİZELGESİ'!Y22&gt;=1,19," ")</f>
        <v xml:space="preserve"> </v>
      </c>
      <c r="AW23" s="48" t="str">
        <f>IF('SONUÇ ÇİZELGESİ'!AA22&gt;=1,21," ")</f>
        <v xml:space="preserve"> </v>
      </c>
      <c r="AX23" s="48" t="str">
        <f>IF('SONUÇ ÇİZELGESİ'!H22&gt;=1,2," ")</f>
        <v xml:space="preserve"> </v>
      </c>
      <c r="AY23" s="50" t="str">
        <f>IF('SONUÇ ÇİZELGESİ'!BC22&gt;=1,"Önemli"," ")</f>
        <v xml:space="preserve"> </v>
      </c>
      <c r="BA23" s="18"/>
    </row>
    <row r="24" spans="1:53" ht="20.100000000000001" customHeight="1" thickBot="1">
      <c r="A24" s="18"/>
      <c r="C24" s="47">
        <v>19</v>
      </c>
      <c r="D24" s="65">
        <f>'SONUÇ ÇİZELGESİ'!D23</f>
        <v>0</v>
      </c>
      <c r="E24" s="57">
        <f>'SONUÇ ÇİZELGESİ'!E23</f>
        <v>0</v>
      </c>
      <c r="F24" s="59"/>
      <c r="G24" s="21" t="str">
        <f>IF('SONUÇ ÇİZELGESİ'!BA23&gt;=1,47," ")</f>
        <v xml:space="preserve"> </v>
      </c>
      <c r="H24" s="49" t="str">
        <f>IF('SONUÇ ÇİZELGESİ'!I23&gt;=1,3," ")</f>
        <v xml:space="preserve"> </v>
      </c>
      <c r="I24" s="49" t="str">
        <f>IF('SONUÇ ÇİZELGESİ'!G23&gt;=1,1," ")</f>
        <v xml:space="preserve"> </v>
      </c>
      <c r="J24" s="49" t="str">
        <f>IF('SONUÇ ÇİZELGESİ'!M23&gt;=1,7," ")</f>
        <v xml:space="preserve"> </v>
      </c>
      <c r="K24" s="48" t="str">
        <f>IF('SONUÇ ÇİZELGESİ'!S23&gt;=1,13," ")</f>
        <v xml:space="preserve"> </v>
      </c>
      <c r="L24" s="48" t="str">
        <f>IF('SONUÇ ÇİZELGESİ'!L23&gt;=1,6," ")</f>
        <v xml:space="preserve"> </v>
      </c>
      <c r="M24" s="48" t="str">
        <f>IF('SONUÇ ÇİZELGESİ'!N23&gt;=1,8," ")</f>
        <v xml:space="preserve"> </v>
      </c>
      <c r="N24" s="48" t="str">
        <f>IF('SONUÇ ÇİZELGESİ'!O23&gt;=1,9," ")</f>
        <v xml:space="preserve"> </v>
      </c>
      <c r="O24" s="48" t="str">
        <f>IF('SONUÇ ÇİZELGESİ'!R23&gt;=1,12," ")</f>
        <v xml:space="preserve"> </v>
      </c>
      <c r="P24" s="48" t="str">
        <f>IF('SONUÇ ÇİZELGESİ'!T23&gt;=1,14," ")</f>
        <v xml:space="preserve"> </v>
      </c>
      <c r="Q24" s="48" t="str">
        <f>IF('SONUÇ ÇİZELGESİ'!W23&gt;=1,17," ")</f>
        <v xml:space="preserve"> </v>
      </c>
      <c r="R24" s="48" t="str">
        <f>IF('SONUÇ ÇİZELGESİ'!U23&gt;=1,15," ")</f>
        <v xml:space="preserve"> </v>
      </c>
      <c r="S24" s="48" t="str">
        <f>IF('SONUÇ ÇİZELGESİ'!V23&gt;=1,16," ")</f>
        <v xml:space="preserve"> </v>
      </c>
      <c r="T24" s="48" t="str">
        <f>IF('SONUÇ ÇİZELGESİ'!W23&gt;=1,17," ")</f>
        <v xml:space="preserve"> </v>
      </c>
      <c r="U24" s="48" t="str">
        <f>IF('SONUÇ ÇİZELGESİ'!Y23&gt;=1,19," ")</f>
        <v xml:space="preserve"> </v>
      </c>
      <c r="V24" s="48" t="str">
        <f>IF('SONUÇ ÇİZELGESİ'!AP23&gt;=1,36," ")</f>
        <v xml:space="preserve"> </v>
      </c>
      <c r="W24" s="48" t="str">
        <f>IF('SONUÇ ÇİZELGESİ'!K23&gt;=1,5," ")</f>
        <v xml:space="preserve"> </v>
      </c>
      <c r="X24" s="48" t="str">
        <f>IF('SONUÇ ÇİZELGESİ'!L23&gt;=1,6," ")</f>
        <v xml:space="preserve"> </v>
      </c>
      <c r="Y24" s="48" t="str">
        <f>IF('SONUÇ ÇİZELGESİ'!X23&gt;=1,18," ")</f>
        <v xml:space="preserve"> </v>
      </c>
      <c r="Z24" s="48" t="str">
        <f>IF('SONUÇ ÇİZELGESİ'!Z23&gt;=1,20," ")</f>
        <v xml:space="preserve"> </v>
      </c>
      <c r="AA24" s="48" t="str">
        <f>IF('SONUÇ ÇİZELGESİ'!AC23&gt;=1,23," ")</f>
        <v xml:space="preserve"> </v>
      </c>
      <c r="AB24" s="48" t="str">
        <f>IF('SONUÇ ÇİZELGESİ'!AE23&gt;=1,25," ")</f>
        <v xml:space="preserve"> </v>
      </c>
      <c r="AC24" s="48" t="str">
        <f>IF('SONUÇ ÇİZELGESİ'!AN23&gt;=1,34," ")</f>
        <v xml:space="preserve"> </v>
      </c>
      <c r="AD24" s="48" t="str">
        <f>IF('SONUÇ ÇİZELGESİ'!M23&gt;=1,7," ")</f>
        <v xml:space="preserve"> </v>
      </c>
      <c r="AE24" s="48" t="str">
        <f>IF('SONUÇ ÇİZELGESİ'!N23&gt;=1,8," ")</f>
        <v xml:space="preserve"> </v>
      </c>
      <c r="AF24" s="48" t="str">
        <f>IF('SONUÇ ÇİZELGESİ'!AB23&gt;=1,22," ")</f>
        <v xml:space="preserve"> </v>
      </c>
      <c r="AG24" s="48" t="str">
        <f>IF('SONUÇ ÇİZELGESİ'!AR23&gt;=1,38," ")</f>
        <v xml:space="preserve"> </v>
      </c>
      <c r="AH24" s="48" t="str">
        <f>IF('SONUÇ ÇİZELGESİ'!AD23&gt;=1,24," ")</f>
        <v xml:space="preserve"> </v>
      </c>
      <c r="AI24" s="48" t="str">
        <f>IF('SONUÇ ÇİZELGESİ'!AF23&gt;=1,26," ")</f>
        <v xml:space="preserve"> </v>
      </c>
      <c r="AJ24" s="48"/>
      <c r="AK24" s="48" t="str">
        <f>IF('SONUÇ ÇİZELGESİ'!AI23&gt;=1,29," ")</f>
        <v xml:space="preserve"> </v>
      </c>
      <c r="AL24" s="48" t="str">
        <f>IF('SONUÇ ÇİZELGESİ'!H23&gt;=1,2," ")</f>
        <v xml:space="preserve"> </v>
      </c>
      <c r="AM24" s="48" t="str">
        <f>IF('SONUÇ ÇİZELGESİ'!AK23&gt;=1,31," ")</f>
        <v xml:space="preserve"> </v>
      </c>
      <c r="AN24" s="48" t="str">
        <f>IF('SONUÇ ÇİZELGESİ'!AM23&gt;=1,33," ")</f>
        <v xml:space="preserve"> </v>
      </c>
      <c r="AO24" s="48" t="str">
        <f>IF('SONUÇ ÇİZELGESİ'!AO23&gt;=1,35," ")</f>
        <v xml:space="preserve"> </v>
      </c>
      <c r="AP24" s="48"/>
      <c r="AQ24" s="48" t="str">
        <f>IF('SONUÇ ÇİZELGESİ'!W23&gt;=1,17," ")</f>
        <v xml:space="preserve"> </v>
      </c>
      <c r="AR24" s="48" t="str">
        <f>IF('SONUÇ ÇİZELGESİ'!AH23&gt;=1,28," ")</f>
        <v xml:space="preserve"> </v>
      </c>
      <c r="AS24" s="48"/>
      <c r="AT24" s="48" t="str">
        <f>IF('SONUÇ ÇİZELGESİ'!P23&gt;=1,10," ")</f>
        <v xml:space="preserve"> </v>
      </c>
      <c r="AU24" s="48" t="str">
        <f>IF('SONUÇ ÇİZELGESİ'!Q23&gt;=1,11," ")</f>
        <v xml:space="preserve"> </v>
      </c>
      <c r="AV24" s="48" t="str">
        <f>IF('SONUÇ ÇİZELGESİ'!Y23&gt;=1,19," ")</f>
        <v xml:space="preserve"> </v>
      </c>
      <c r="AW24" s="48" t="str">
        <f>IF('SONUÇ ÇİZELGESİ'!AA23&gt;=1,21," ")</f>
        <v xml:space="preserve"> </v>
      </c>
      <c r="AX24" s="48" t="str">
        <f>IF('SONUÇ ÇİZELGESİ'!H23&gt;=1,2," ")</f>
        <v xml:space="preserve"> </v>
      </c>
      <c r="AY24" s="50" t="str">
        <f>IF('SONUÇ ÇİZELGESİ'!BC23&gt;=1,"Önemli"," ")</f>
        <v xml:space="preserve"> </v>
      </c>
      <c r="BA24" s="18"/>
    </row>
    <row r="25" spans="1:53" ht="20.100000000000001" customHeight="1" thickBot="1">
      <c r="A25" s="18"/>
      <c r="C25" s="47">
        <v>20</v>
      </c>
      <c r="D25" s="65">
        <f>'SONUÇ ÇİZELGESİ'!D24</f>
        <v>0</v>
      </c>
      <c r="E25" s="57">
        <f>'SONUÇ ÇİZELGESİ'!E24</f>
        <v>0</v>
      </c>
      <c r="F25" s="59"/>
      <c r="G25" s="21" t="str">
        <f>IF('SONUÇ ÇİZELGESİ'!BA24&gt;=1,47," ")</f>
        <v xml:space="preserve"> </v>
      </c>
      <c r="H25" s="49" t="str">
        <f>IF('SONUÇ ÇİZELGESİ'!I24&gt;=1,3," ")</f>
        <v xml:space="preserve"> </v>
      </c>
      <c r="I25" s="49" t="str">
        <f>IF('SONUÇ ÇİZELGESİ'!G24&gt;=1,1," ")</f>
        <v xml:space="preserve"> </v>
      </c>
      <c r="J25" s="49" t="str">
        <f>IF('SONUÇ ÇİZELGESİ'!M24&gt;=1,7," ")</f>
        <v xml:space="preserve"> </v>
      </c>
      <c r="K25" s="48" t="str">
        <f>IF('SONUÇ ÇİZELGESİ'!S24&gt;=1,13," ")</f>
        <v xml:space="preserve"> </v>
      </c>
      <c r="L25" s="48" t="str">
        <f>IF('SONUÇ ÇİZELGESİ'!L24&gt;=1,6," ")</f>
        <v xml:space="preserve"> </v>
      </c>
      <c r="M25" s="48" t="str">
        <f>IF('SONUÇ ÇİZELGESİ'!N24&gt;=1,8," ")</f>
        <v xml:space="preserve"> </v>
      </c>
      <c r="N25" s="48" t="str">
        <f>IF('SONUÇ ÇİZELGESİ'!O24&gt;=1,9," ")</f>
        <v xml:space="preserve"> </v>
      </c>
      <c r="O25" s="48" t="str">
        <f>IF('SONUÇ ÇİZELGESİ'!R24&gt;=1,12," ")</f>
        <v xml:space="preserve"> </v>
      </c>
      <c r="P25" s="48" t="str">
        <f>IF('SONUÇ ÇİZELGESİ'!T24&gt;=1,14," ")</f>
        <v xml:space="preserve"> </v>
      </c>
      <c r="Q25" s="48" t="str">
        <f>IF('SONUÇ ÇİZELGESİ'!W24&gt;=1,17," ")</f>
        <v xml:space="preserve"> </v>
      </c>
      <c r="R25" s="48" t="str">
        <f>IF('SONUÇ ÇİZELGESİ'!U24&gt;=1,15," ")</f>
        <v xml:space="preserve"> </v>
      </c>
      <c r="S25" s="48" t="str">
        <f>IF('SONUÇ ÇİZELGESİ'!V24&gt;=1,16," ")</f>
        <v xml:space="preserve"> </v>
      </c>
      <c r="T25" s="48" t="str">
        <f>IF('SONUÇ ÇİZELGESİ'!W24&gt;=1,17," ")</f>
        <v xml:space="preserve"> </v>
      </c>
      <c r="U25" s="48" t="str">
        <f>IF('SONUÇ ÇİZELGESİ'!Y24&gt;=1,19," ")</f>
        <v xml:space="preserve"> </v>
      </c>
      <c r="V25" s="48" t="str">
        <f>IF('SONUÇ ÇİZELGESİ'!AP24&gt;=1,36," ")</f>
        <v xml:space="preserve"> </v>
      </c>
      <c r="W25" s="48" t="str">
        <f>IF('SONUÇ ÇİZELGESİ'!K24&gt;=1,5," ")</f>
        <v xml:space="preserve"> </v>
      </c>
      <c r="X25" s="48" t="str">
        <f>IF('SONUÇ ÇİZELGESİ'!L24&gt;=1,6," ")</f>
        <v xml:space="preserve"> </v>
      </c>
      <c r="Y25" s="48" t="str">
        <f>IF('SONUÇ ÇİZELGESİ'!X24&gt;=1,18," ")</f>
        <v xml:space="preserve"> </v>
      </c>
      <c r="Z25" s="48" t="str">
        <f>IF('SONUÇ ÇİZELGESİ'!Z24&gt;=1,20," ")</f>
        <v xml:space="preserve"> </v>
      </c>
      <c r="AA25" s="48" t="str">
        <f>IF('SONUÇ ÇİZELGESİ'!AC24&gt;=1,23," ")</f>
        <v xml:space="preserve"> </v>
      </c>
      <c r="AB25" s="48" t="str">
        <f>IF('SONUÇ ÇİZELGESİ'!AE24&gt;=1,25," ")</f>
        <v xml:space="preserve"> </v>
      </c>
      <c r="AC25" s="48" t="str">
        <f>IF('SONUÇ ÇİZELGESİ'!AN24&gt;=1,34," ")</f>
        <v xml:space="preserve"> </v>
      </c>
      <c r="AD25" s="48" t="str">
        <f>IF('SONUÇ ÇİZELGESİ'!M24&gt;=1,7," ")</f>
        <v xml:space="preserve"> </v>
      </c>
      <c r="AE25" s="48" t="str">
        <f>IF('SONUÇ ÇİZELGESİ'!N24&gt;=1,8," ")</f>
        <v xml:space="preserve"> </v>
      </c>
      <c r="AF25" s="48" t="str">
        <f>IF('SONUÇ ÇİZELGESİ'!AB24&gt;=1,22," ")</f>
        <v xml:space="preserve"> </v>
      </c>
      <c r="AG25" s="48" t="str">
        <f>IF('SONUÇ ÇİZELGESİ'!AR24&gt;=1,38," ")</f>
        <v xml:space="preserve"> </v>
      </c>
      <c r="AH25" s="48" t="str">
        <f>IF('SONUÇ ÇİZELGESİ'!AD24&gt;=1,24," ")</f>
        <v xml:space="preserve"> </v>
      </c>
      <c r="AI25" s="48" t="str">
        <f>IF('SONUÇ ÇİZELGESİ'!AF24&gt;=1,26," ")</f>
        <v xml:space="preserve"> </v>
      </c>
      <c r="AJ25" s="48"/>
      <c r="AK25" s="48" t="str">
        <f>IF('SONUÇ ÇİZELGESİ'!AI24&gt;=1,29," ")</f>
        <v xml:space="preserve"> </v>
      </c>
      <c r="AL25" s="48" t="str">
        <f>IF('SONUÇ ÇİZELGESİ'!H24&gt;=1,2," ")</f>
        <v xml:space="preserve"> </v>
      </c>
      <c r="AM25" s="48" t="str">
        <f>IF('SONUÇ ÇİZELGESİ'!AK24&gt;=1,31," ")</f>
        <v xml:space="preserve"> </v>
      </c>
      <c r="AN25" s="48" t="str">
        <f>IF('SONUÇ ÇİZELGESİ'!AM24&gt;=1,33," ")</f>
        <v xml:space="preserve"> </v>
      </c>
      <c r="AO25" s="48" t="str">
        <f>IF('SONUÇ ÇİZELGESİ'!AO24&gt;=1,35," ")</f>
        <v xml:space="preserve"> </v>
      </c>
      <c r="AP25" s="48"/>
      <c r="AQ25" s="48" t="str">
        <f>IF('SONUÇ ÇİZELGESİ'!W24&gt;=1,17," ")</f>
        <v xml:space="preserve"> </v>
      </c>
      <c r="AR25" s="48" t="str">
        <f>IF('SONUÇ ÇİZELGESİ'!AH24&gt;=1,28," ")</f>
        <v xml:space="preserve"> </v>
      </c>
      <c r="AS25" s="48"/>
      <c r="AT25" s="48" t="str">
        <f>IF('SONUÇ ÇİZELGESİ'!P24&gt;=1,10," ")</f>
        <v xml:space="preserve"> </v>
      </c>
      <c r="AU25" s="48" t="str">
        <f>IF('SONUÇ ÇİZELGESİ'!Q24&gt;=1,11," ")</f>
        <v xml:space="preserve"> </v>
      </c>
      <c r="AV25" s="48" t="str">
        <f>IF('SONUÇ ÇİZELGESİ'!Y24&gt;=1,19," ")</f>
        <v xml:space="preserve"> </v>
      </c>
      <c r="AW25" s="48" t="str">
        <f>IF('SONUÇ ÇİZELGESİ'!AA24&gt;=1,21," ")</f>
        <v xml:space="preserve"> </v>
      </c>
      <c r="AX25" s="48" t="str">
        <f>IF('SONUÇ ÇİZELGESİ'!H24&gt;=1,2," ")</f>
        <v xml:space="preserve"> </v>
      </c>
      <c r="AY25" s="50" t="str">
        <f>IF('SONUÇ ÇİZELGESİ'!BC24&gt;=1,"Önemli"," ")</f>
        <v xml:space="preserve"> </v>
      </c>
      <c r="BA25" s="18"/>
    </row>
    <row r="26" spans="1:53" ht="20.100000000000001" customHeight="1" thickBot="1">
      <c r="A26" s="18"/>
      <c r="C26" s="47">
        <v>21</v>
      </c>
      <c r="D26" s="65">
        <f>'SONUÇ ÇİZELGESİ'!D25</f>
        <v>0</v>
      </c>
      <c r="E26" s="57">
        <f>'SONUÇ ÇİZELGESİ'!E25</f>
        <v>0</v>
      </c>
      <c r="F26" s="59"/>
      <c r="G26" s="21" t="str">
        <f>IF('SONUÇ ÇİZELGESİ'!BA25&gt;=1,47," ")</f>
        <v xml:space="preserve"> </v>
      </c>
      <c r="H26" s="49" t="str">
        <f>IF('SONUÇ ÇİZELGESİ'!I25&gt;=1,3," ")</f>
        <v xml:space="preserve"> </v>
      </c>
      <c r="I26" s="49" t="str">
        <f>IF('SONUÇ ÇİZELGESİ'!G25&gt;=1,1," ")</f>
        <v xml:space="preserve"> </v>
      </c>
      <c r="J26" s="49" t="str">
        <f>IF('SONUÇ ÇİZELGESİ'!M25&gt;=1,7," ")</f>
        <v xml:space="preserve"> </v>
      </c>
      <c r="K26" s="48" t="str">
        <f>IF('SONUÇ ÇİZELGESİ'!S25&gt;=1,13," ")</f>
        <v xml:space="preserve"> </v>
      </c>
      <c r="L26" s="48" t="str">
        <f>IF('SONUÇ ÇİZELGESİ'!L25&gt;=1,6," ")</f>
        <v xml:space="preserve"> </v>
      </c>
      <c r="M26" s="48" t="str">
        <f>IF('SONUÇ ÇİZELGESİ'!N25&gt;=1,8," ")</f>
        <v xml:space="preserve"> </v>
      </c>
      <c r="N26" s="48" t="str">
        <f>IF('SONUÇ ÇİZELGESİ'!O25&gt;=1,9," ")</f>
        <v xml:space="preserve"> </v>
      </c>
      <c r="O26" s="48" t="str">
        <f>IF('SONUÇ ÇİZELGESİ'!R25&gt;=1,12," ")</f>
        <v xml:space="preserve"> </v>
      </c>
      <c r="P26" s="48" t="str">
        <f>IF('SONUÇ ÇİZELGESİ'!T25&gt;=1,14," ")</f>
        <v xml:space="preserve"> </v>
      </c>
      <c r="Q26" s="48" t="str">
        <f>IF('SONUÇ ÇİZELGESİ'!W25&gt;=1,17," ")</f>
        <v xml:space="preserve"> </v>
      </c>
      <c r="R26" s="48" t="str">
        <f>IF('SONUÇ ÇİZELGESİ'!U25&gt;=1,15," ")</f>
        <v xml:space="preserve"> </v>
      </c>
      <c r="S26" s="48" t="str">
        <f>IF('SONUÇ ÇİZELGESİ'!V25&gt;=1,16," ")</f>
        <v xml:space="preserve"> </v>
      </c>
      <c r="T26" s="48" t="str">
        <f>IF('SONUÇ ÇİZELGESİ'!W25&gt;=1,17," ")</f>
        <v xml:space="preserve"> </v>
      </c>
      <c r="U26" s="48" t="str">
        <f>IF('SONUÇ ÇİZELGESİ'!Y25&gt;=1,19," ")</f>
        <v xml:space="preserve"> </v>
      </c>
      <c r="V26" s="48" t="str">
        <f>IF('SONUÇ ÇİZELGESİ'!AP25&gt;=1,36," ")</f>
        <v xml:space="preserve"> </v>
      </c>
      <c r="W26" s="48" t="str">
        <f>IF('SONUÇ ÇİZELGESİ'!K25&gt;=1,5," ")</f>
        <v xml:space="preserve"> </v>
      </c>
      <c r="X26" s="48" t="str">
        <f>IF('SONUÇ ÇİZELGESİ'!L25&gt;=1,6," ")</f>
        <v xml:space="preserve"> </v>
      </c>
      <c r="Y26" s="48" t="str">
        <f>IF('SONUÇ ÇİZELGESİ'!X25&gt;=1,18," ")</f>
        <v xml:space="preserve"> </v>
      </c>
      <c r="Z26" s="48" t="str">
        <f>IF('SONUÇ ÇİZELGESİ'!Z25&gt;=1,20," ")</f>
        <v xml:space="preserve"> </v>
      </c>
      <c r="AA26" s="48" t="str">
        <f>IF('SONUÇ ÇİZELGESİ'!AC25&gt;=1,23," ")</f>
        <v xml:space="preserve"> </v>
      </c>
      <c r="AB26" s="48" t="str">
        <f>IF('SONUÇ ÇİZELGESİ'!AE25&gt;=1,25," ")</f>
        <v xml:space="preserve"> </v>
      </c>
      <c r="AC26" s="48" t="str">
        <f>IF('SONUÇ ÇİZELGESİ'!AN25&gt;=1,34," ")</f>
        <v xml:space="preserve"> </v>
      </c>
      <c r="AD26" s="48" t="str">
        <f>IF('SONUÇ ÇİZELGESİ'!M25&gt;=1,7," ")</f>
        <v xml:space="preserve"> </v>
      </c>
      <c r="AE26" s="48" t="str">
        <f>IF('SONUÇ ÇİZELGESİ'!N25&gt;=1,8," ")</f>
        <v xml:space="preserve"> </v>
      </c>
      <c r="AF26" s="48" t="str">
        <f>IF('SONUÇ ÇİZELGESİ'!AB25&gt;=1,22," ")</f>
        <v xml:space="preserve"> </v>
      </c>
      <c r="AG26" s="48" t="str">
        <f>IF('SONUÇ ÇİZELGESİ'!AR25&gt;=1,38," ")</f>
        <v xml:space="preserve"> </v>
      </c>
      <c r="AH26" s="48" t="str">
        <f>IF('SONUÇ ÇİZELGESİ'!AD25&gt;=1,24," ")</f>
        <v xml:space="preserve"> </v>
      </c>
      <c r="AI26" s="48" t="str">
        <f>IF('SONUÇ ÇİZELGESİ'!AF25&gt;=1,26," ")</f>
        <v xml:space="preserve"> </v>
      </c>
      <c r="AJ26" s="48"/>
      <c r="AK26" s="48" t="str">
        <f>IF('SONUÇ ÇİZELGESİ'!AI25&gt;=1,29," ")</f>
        <v xml:space="preserve"> </v>
      </c>
      <c r="AL26" s="48" t="str">
        <f>IF('SONUÇ ÇİZELGESİ'!H25&gt;=1,2," ")</f>
        <v xml:space="preserve"> </v>
      </c>
      <c r="AM26" s="48" t="str">
        <f>IF('SONUÇ ÇİZELGESİ'!AK25&gt;=1,31," ")</f>
        <v xml:space="preserve"> </v>
      </c>
      <c r="AN26" s="48" t="str">
        <f>IF('SONUÇ ÇİZELGESİ'!AM25&gt;=1,33," ")</f>
        <v xml:space="preserve"> </v>
      </c>
      <c r="AO26" s="48" t="str">
        <f>IF('SONUÇ ÇİZELGESİ'!AO25&gt;=1,35," ")</f>
        <v xml:space="preserve"> </v>
      </c>
      <c r="AP26" s="48"/>
      <c r="AQ26" s="48" t="str">
        <f>IF('SONUÇ ÇİZELGESİ'!W25&gt;=1,17," ")</f>
        <v xml:space="preserve"> </v>
      </c>
      <c r="AR26" s="48" t="str">
        <f>IF('SONUÇ ÇİZELGESİ'!AH25&gt;=1,28," ")</f>
        <v xml:space="preserve"> </v>
      </c>
      <c r="AS26" s="48"/>
      <c r="AT26" s="48" t="str">
        <f>IF('SONUÇ ÇİZELGESİ'!P25&gt;=1,10," ")</f>
        <v xml:space="preserve"> </v>
      </c>
      <c r="AU26" s="48" t="str">
        <f>IF('SONUÇ ÇİZELGESİ'!Q25&gt;=1,11," ")</f>
        <v xml:space="preserve"> </v>
      </c>
      <c r="AV26" s="48" t="str">
        <f>IF('SONUÇ ÇİZELGESİ'!Y25&gt;=1,19," ")</f>
        <v xml:space="preserve"> </v>
      </c>
      <c r="AW26" s="48" t="str">
        <f>IF('SONUÇ ÇİZELGESİ'!AA25&gt;=1,21," ")</f>
        <v xml:space="preserve"> </v>
      </c>
      <c r="AX26" s="48" t="str">
        <f>IF('SONUÇ ÇİZELGESİ'!H25&gt;=1,2," ")</f>
        <v xml:space="preserve"> </v>
      </c>
      <c r="AY26" s="50" t="str">
        <f>IF('SONUÇ ÇİZELGESİ'!BC25&gt;=1,"Önemli"," ")</f>
        <v xml:space="preserve"> </v>
      </c>
      <c r="BA26" s="18"/>
    </row>
    <row r="27" spans="1:53" ht="20.100000000000001" customHeight="1" thickBot="1">
      <c r="A27" s="18"/>
      <c r="C27" s="47">
        <v>22</v>
      </c>
      <c r="D27" s="65">
        <f>'SONUÇ ÇİZELGESİ'!D26</f>
        <v>0</v>
      </c>
      <c r="E27" s="57">
        <f>'SONUÇ ÇİZELGESİ'!E26</f>
        <v>0</v>
      </c>
      <c r="F27" s="59"/>
      <c r="G27" s="21" t="str">
        <f>IF('SONUÇ ÇİZELGESİ'!BA26&gt;=1,47," ")</f>
        <v xml:space="preserve"> </v>
      </c>
      <c r="H27" s="49" t="str">
        <f>IF('SONUÇ ÇİZELGESİ'!I26&gt;=1,3," ")</f>
        <v xml:space="preserve"> </v>
      </c>
      <c r="I27" s="49" t="str">
        <f>IF('SONUÇ ÇİZELGESİ'!G26&gt;=1,1," ")</f>
        <v xml:space="preserve"> </v>
      </c>
      <c r="J27" s="49" t="str">
        <f>IF('SONUÇ ÇİZELGESİ'!M26&gt;=1,7," ")</f>
        <v xml:space="preserve"> </v>
      </c>
      <c r="K27" s="48" t="str">
        <f>IF('SONUÇ ÇİZELGESİ'!S26&gt;=1,13," ")</f>
        <v xml:space="preserve"> </v>
      </c>
      <c r="L27" s="48" t="str">
        <f>IF('SONUÇ ÇİZELGESİ'!L26&gt;=1,6," ")</f>
        <v xml:space="preserve"> </v>
      </c>
      <c r="M27" s="48" t="str">
        <f>IF('SONUÇ ÇİZELGESİ'!N26&gt;=1,8," ")</f>
        <v xml:space="preserve"> </v>
      </c>
      <c r="N27" s="48" t="str">
        <f>IF('SONUÇ ÇİZELGESİ'!O26&gt;=1,9," ")</f>
        <v xml:space="preserve"> </v>
      </c>
      <c r="O27" s="48" t="str">
        <f>IF('SONUÇ ÇİZELGESİ'!R26&gt;=1,12," ")</f>
        <v xml:space="preserve"> </v>
      </c>
      <c r="P27" s="48" t="str">
        <f>IF('SONUÇ ÇİZELGESİ'!T26&gt;=1,14," ")</f>
        <v xml:space="preserve"> </v>
      </c>
      <c r="Q27" s="48" t="str">
        <f>IF('SONUÇ ÇİZELGESİ'!W26&gt;=1,17," ")</f>
        <v xml:space="preserve"> </v>
      </c>
      <c r="R27" s="48" t="str">
        <f>IF('SONUÇ ÇİZELGESİ'!U26&gt;=1,15," ")</f>
        <v xml:space="preserve"> </v>
      </c>
      <c r="S27" s="48" t="str">
        <f>IF('SONUÇ ÇİZELGESİ'!V26&gt;=1,16," ")</f>
        <v xml:space="preserve"> </v>
      </c>
      <c r="T27" s="48" t="str">
        <f>IF('SONUÇ ÇİZELGESİ'!W26&gt;=1,17," ")</f>
        <v xml:space="preserve"> </v>
      </c>
      <c r="U27" s="48" t="str">
        <f>IF('SONUÇ ÇİZELGESİ'!Y26&gt;=1,19," ")</f>
        <v xml:space="preserve"> </v>
      </c>
      <c r="V27" s="48" t="str">
        <f>IF('SONUÇ ÇİZELGESİ'!AP26&gt;=1,36," ")</f>
        <v xml:space="preserve"> </v>
      </c>
      <c r="W27" s="48" t="str">
        <f>IF('SONUÇ ÇİZELGESİ'!K26&gt;=1,5," ")</f>
        <v xml:space="preserve"> </v>
      </c>
      <c r="X27" s="48" t="str">
        <f>IF('SONUÇ ÇİZELGESİ'!L26&gt;=1,6," ")</f>
        <v xml:space="preserve"> </v>
      </c>
      <c r="Y27" s="48" t="str">
        <f>IF('SONUÇ ÇİZELGESİ'!X26&gt;=1,18," ")</f>
        <v xml:space="preserve"> </v>
      </c>
      <c r="Z27" s="48" t="str">
        <f>IF('SONUÇ ÇİZELGESİ'!Z26&gt;=1,20," ")</f>
        <v xml:space="preserve"> </v>
      </c>
      <c r="AA27" s="48" t="str">
        <f>IF('SONUÇ ÇİZELGESİ'!AC26&gt;=1,23," ")</f>
        <v xml:space="preserve"> </v>
      </c>
      <c r="AB27" s="48" t="str">
        <f>IF('SONUÇ ÇİZELGESİ'!AE26&gt;=1,25," ")</f>
        <v xml:space="preserve"> </v>
      </c>
      <c r="AC27" s="48" t="str">
        <f>IF('SONUÇ ÇİZELGESİ'!AN26&gt;=1,34," ")</f>
        <v xml:space="preserve"> </v>
      </c>
      <c r="AD27" s="48" t="str">
        <f>IF('SONUÇ ÇİZELGESİ'!M26&gt;=1,7," ")</f>
        <v xml:space="preserve"> </v>
      </c>
      <c r="AE27" s="48" t="str">
        <f>IF('SONUÇ ÇİZELGESİ'!N26&gt;=1,8," ")</f>
        <v xml:space="preserve"> </v>
      </c>
      <c r="AF27" s="48" t="str">
        <f>IF('SONUÇ ÇİZELGESİ'!AB26&gt;=1,22," ")</f>
        <v xml:space="preserve"> </v>
      </c>
      <c r="AG27" s="48" t="str">
        <f>IF('SONUÇ ÇİZELGESİ'!AR26&gt;=1,38," ")</f>
        <v xml:space="preserve"> </v>
      </c>
      <c r="AH27" s="48" t="str">
        <f>IF('SONUÇ ÇİZELGESİ'!AD26&gt;=1,24," ")</f>
        <v xml:space="preserve"> </v>
      </c>
      <c r="AI27" s="48" t="str">
        <f>IF('SONUÇ ÇİZELGESİ'!AF26&gt;=1,26," ")</f>
        <v xml:space="preserve"> </v>
      </c>
      <c r="AJ27" s="48"/>
      <c r="AK27" s="48" t="str">
        <f>IF('SONUÇ ÇİZELGESİ'!AI26&gt;=1,29," ")</f>
        <v xml:space="preserve"> </v>
      </c>
      <c r="AL27" s="48" t="str">
        <f>IF('SONUÇ ÇİZELGESİ'!H26&gt;=1,2," ")</f>
        <v xml:space="preserve"> </v>
      </c>
      <c r="AM27" s="48" t="str">
        <f>IF('SONUÇ ÇİZELGESİ'!AK26&gt;=1,31," ")</f>
        <v xml:space="preserve"> </v>
      </c>
      <c r="AN27" s="48" t="str">
        <f>IF('SONUÇ ÇİZELGESİ'!AM26&gt;=1,33," ")</f>
        <v xml:space="preserve"> </v>
      </c>
      <c r="AO27" s="48" t="str">
        <f>IF('SONUÇ ÇİZELGESİ'!AO26&gt;=1,35," ")</f>
        <v xml:space="preserve"> </v>
      </c>
      <c r="AP27" s="48"/>
      <c r="AQ27" s="48" t="str">
        <f>IF('SONUÇ ÇİZELGESİ'!W26&gt;=1,17," ")</f>
        <v xml:space="preserve"> </v>
      </c>
      <c r="AR27" s="48" t="str">
        <f>IF('SONUÇ ÇİZELGESİ'!AH26&gt;=1,28," ")</f>
        <v xml:space="preserve"> </v>
      </c>
      <c r="AS27" s="48"/>
      <c r="AT27" s="48" t="str">
        <f>IF('SONUÇ ÇİZELGESİ'!P26&gt;=1,10," ")</f>
        <v xml:space="preserve"> </v>
      </c>
      <c r="AU27" s="48" t="str">
        <f>IF('SONUÇ ÇİZELGESİ'!Q26&gt;=1,11," ")</f>
        <v xml:space="preserve"> </v>
      </c>
      <c r="AV27" s="48" t="str">
        <f>IF('SONUÇ ÇİZELGESİ'!Y26&gt;=1,19," ")</f>
        <v xml:space="preserve"> </v>
      </c>
      <c r="AW27" s="48" t="str">
        <f>IF('SONUÇ ÇİZELGESİ'!AA26&gt;=1,21," ")</f>
        <v xml:space="preserve"> </v>
      </c>
      <c r="AX27" s="48" t="str">
        <f>IF('SONUÇ ÇİZELGESİ'!H26&gt;=1,2," ")</f>
        <v xml:space="preserve"> </v>
      </c>
      <c r="AY27" s="50" t="str">
        <f>IF('SONUÇ ÇİZELGESİ'!BC26&gt;=1,"Önemli"," ")</f>
        <v xml:space="preserve"> </v>
      </c>
      <c r="BA27" s="18"/>
    </row>
    <row r="28" spans="1:53" ht="20.100000000000001" customHeight="1" thickBot="1">
      <c r="A28" s="18"/>
      <c r="C28" s="47">
        <v>23</v>
      </c>
      <c r="D28" s="65">
        <f>'SONUÇ ÇİZELGESİ'!D27</f>
        <v>0</v>
      </c>
      <c r="E28" s="57">
        <f>'SONUÇ ÇİZELGESİ'!E27</f>
        <v>0</v>
      </c>
      <c r="F28" s="59"/>
      <c r="G28" s="21" t="str">
        <f>IF('SONUÇ ÇİZELGESİ'!BA27&gt;=1,47," ")</f>
        <v xml:space="preserve"> </v>
      </c>
      <c r="H28" s="49" t="str">
        <f>IF('SONUÇ ÇİZELGESİ'!I27&gt;=1,3," ")</f>
        <v xml:space="preserve"> </v>
      </c>
      <c r="I28" s="49" t="str">
        <f>IF('SONUÇ ÇİZELGESİ'!G27&gt;=1,1," ")</f>
        <v xml:space="preserve"> </v>
      </c>
      <c r="J28" s="49" t="str">
        <f>IF('SONUÇ ÇİZELGESİ'!M27&gt;=1,7," ")</f>
        <v xml:space="preserve"> </v>
      </c>
      <c r="K28" s="48" t="str">
        <f>IF('SONUÇ ÇİZELGESİ'!S27&gt;=1,13," ")</f>
        <v xml:space="preserve"> </v>
      </c>
      <c r="L28" s="48" t="str">
        <f>IF('SONUÇ ÇİZELGESİ'!L27&gt;=1,6," ")</f>
        <v xml:space="preserve"> </v>
      </c>
      <c r="M28" s="48" t="str">
        <f>IF('SONUÇ ÇİZELGESİ'!N27&gt;=1,8," ")</f>
        <v xml:space="preserve"> </v>
      </c>
      <c r="N28" s="48" t="str">
        <f>IF('SONUÇ ÇİZELGESİ'!O27&gt;=1,9," ")</f>
        <v xml:space="preserve"> </v>
      </c>
      <c r="O28" s="48" t="str">
        <f>IF('SONUÇ ÇİZELGESİ'!R27&gt;=1,12," ")</f>
        <v xml:space="preserve"> </v>
      </c>
      <c r="P28" s="48" t="str">
        <f>IF('SONUÇ ÇİZELGESİ'!T27&gt;=1,14," ")</f>
        <v xml:space="preserve"> </v>
      </c>
      <c r="Q28" s="48" t="str">
        <f>IF('SONUÇ ÇİZELGESİ'!W27&gt;=1,17," ")</f>
        <v xml:space="preserve"> </v>
      </c>
      <c r="R28" s="48" t="str">
        <f>IF('SONUÇ ÇİZELGESİ'!U27&gt;=1,15," ")</f>
        <v xml:space="preserve"> </v>
      </c>
      <c r="S28" s="48" t="str">
        <f>IF('SONUÇ ÇİZELGESİ'!V27&gt;=1,16," ")</f>
        <v xml:space="preserve"> </v>
      </c>
      <c r="T28" s="48" t="str">
        <f>IF('SONUÇ ÇİZELGESİ'!W27&gt;=1,17," ")</f>
        <v xml:space="preserve"> </v>
      </c>
      <c r="U28" s="48" t="str">
        <f>IF('SONUÇ ÇİZELGESİ'!Y27&gt;=1,19," ")</f>
        <v xml:space="preserve"> </v>
      </c>
      <c r="V28" s="48" t="str">
        <f>IF('SONUÇ ÇİZELGESİ'!AP27&gt;=1,36," ")</f>
        <v xml:space="preserve"> </v>
      </c>
      <c r="W28" s="48" t="str">
        <f>IF('SONUÇ ÇİZELGESİ'!K27&gt;=1,5," ")</f>
        <v xml:space="preserve"> </v>
      </c>
      <c r="X28" s="48" t="str">
        <f>IF('SONUÇ ÇİZELGESİ'!L27&gt;=1,6," ")</f>
        <v xml:space="preserve"> </v>
      </c>
      <c r="Y28" s="48" t="str">
        <f>IF('SONUÇ ÇİZELGESİ'!X27&gt;=1,18," ")</f>
        <v xml:space="preserve"> </v>
      </c>
      <c r="Z28" s="48" t="str">
        <f>IF('SONUÇ ÇİZELGESİ'!Z27&gt;=1,20," ")</f>
        <v xml:space="preserve"> </v>
      </c>
      <c r="AA28" s="48" t="str">
        <f>IF('SONUÇ ÇİZELGESİ'!AC27&gt;=1,23," ")</f>
        <v xml:space="preserve"> </v>
      </c>
      <c r="AB28" s="48" t="str">
        <f>IF('SONUÇ ÇİZELGESİ'!AE27&gt;=1,25," ")</f>
        <v xml:space="preserve"> </v>
      </c>
      <c r="AC28" s="48" t="str">
        <f>IF('SONUÇ ÇİZELGESİ'!AN27&gt;=1,34," ")</f>
        <v xml:space="preserve"> </v>
      </c>
      <c r="AD28" s="48" t="str">
        <f>IF('SONUÇ ÇİZELGESİ'!M27&gt;=1,7," ")</f>
        <v xml:space="preserve"> </v>
      </c>
      <c r="AE28" s="48" t="str">
        <f>IF('SONUÇ ÇİZELGESİ'!N27&gt;=1,8," ")</f>
        <v xml:space="preserve"> </v>
      </c>
      <c r="AF28" s="48" t="str">
        <f>IF('SONUÇ ÇİZELGESİ'!AB27&gt;=1,22," ")</f>
        <v xml:space="preserve"> </v>
      </c>
      <c r="AG28" s="48" t="str">
        <f>IF('SONUÇ ÇİZELGESİ'!AR27&gt;=1,38," ")</f>
        <v xml:space="preserve"> </v>
      </c>
      <c r="AH28" s="48" t="str">
        <f>IF('SONUÇ ÇİZELGESİ'!AD27&gt;=1,24," ")</f>
        <v xml:space="preserve"> </v>
      </c>
      <c r="AI28" s="48" t="str">
        <f>IF('SONUÇ ÇİZELGESİ'!AF27&gt;=1,26," ")</f>
        <v xml:space="preserve"> </v>
      </c>
      <c r="AJ28" s="48"/>
      <c r="AK28" s="48" t="str">
        <f>IF('SONUÇ ÇİZELGESİ'!AI27&gt;=1,29," ")</f>
        <v xml:space="preserve"> </v>
      </c>
      <c r="AL28" s="48" t="str">
        <f>IF('SONUÇ ÇİZELGESİ'!H27&gt;=1,2," ")</f>
        <v xml:space="preserve"> </v>
      </c>
      <c r="AM28" s="48" t="str">
        <f>IF('SONUÇ ÇİZELGESİ'!AK27&gt;=1,31," ")</f>
        <v xml:space="preserve"> </v>
      </c>
      <c r="AN28" s="48" t="str">
        <f>IF('SONUÇ ÇİZELGESİ'!AM27&gt;=1,33," ")</f>
        <v xml:space="preserve"> </v>
      </c>
      <c r="AO28" s="48" t="str">
        <f>IF('SONUÇ ÇİZELGESİ'!AO27&gt;=1,35," ")</f>
        <v xml:space="preserve"> </v>
      </c>
      <c r="AP28" s="48"/>
      <c r="AQ28" s="48" t="str">
        <f>IF('SONUÇ ÇİZELGESİ'!W27&gt;=1,17," ")</f>
        <v xml:space="preserve"> </v>
      </c>
      <c r="AR28" s="48" t="str">
        <f>IF('SONUÇ ÇİZELGESİ'!AH27&gt;=1,28," ")</f>
        <v xml:space="preserve"> </v>
      </c>
      <c r="AS28" s="48"/>
      <c r="AT28" s="48" t="str">
        <f>IF('SONUÇ ÇİZELGESİ'!P27&gt;=1,10," ")</f>
        <v xml:space="preserve"> </v>
      </c>
      <c r="AU28" s="48" t="str">
        <f>IF('SONUÇ ÇİZELGESİ'!Q27&gt;=1,11," ")</f>
        <v xml:space="preserve"> </v>
      </c>
      <c r="AV28" s="48" t="str">
        <f>IF('SONUÇ ÇİZELGESİ'!Y27&gt;=1,19," ")</f>
        <v xml:space="preserve"> </v>
      </c>
      <c r="AW28" s="48" t="str">
        <f>IF('SONUÇ ÇİZELGESİ'!AA27&gt;=1,21," ")</f>
        <v xml:space="preserve"> </v>
      </c>
      <c r="AX28" s="48" t="str">
        <f>IF('SONUÇ ÇİZELGESİ'!H27&gt;=1,2," ")</f>
        <v xml:space="preserve"> </v>
      </c>
      <c r="AY28" s="50" t="str">
        <f>IF('SONUÇ ÇİZELGESİ'!BC27&gt;=1,"Önemli"," ")</f>
        <v xml:space="preserve"> </v>
      </c>
      <c r="BA28" s="18"/>
    </row>
    <row r="29" spans="1:53" ht="20.100000000000001" customHeight="1" thickBot="1">
      <c r="A29" s="18"/>
      <c r="C29" s="47">
        <v>24</v>
      </c>
      <c r="D29" s="65">
        <f>'SONUÇ ÇİZELGESİ'!D28</f>
        <v>0</v>
      </c>
      <c r="E29" s="57">
        <f>'SONUÇ ÇİZELGESİ'!E28</f>
        <v>0</v>
      </c>
      <c r="F29" s="59"/>
      <c r="G29" s="21" t="str">
        <f>IF('SONUÇ ÇİZELGESİ'!BA28&gt;=1,47," ")</f>
        <v xml:space="preserve"> </v>
      </c>
      <c r="H29" s="49" t="str">
        <f>IF('SONUÇ ÇİZELGESİ'!I28&gt;=1,3," ")</f>
        <v xml:space="preserve"> </v>
      </c>
      <c r="I29" s="49" t="str">
        <f>IF('SONUÇ ÇİZELGESİ'!G28&gt;=1,1," ")</f>
        <v xml:space="preserve"> </v>
      </c>
      <c r="J29" s="49" t="str">
        <f>IF('SONUÇ ÇİZELGESİ'!M28&gt;=1,7," ")</f>
        <v xml:space="preserve"> </v>
      </c>
      <c r="K29" s="48" t="str">
        <f>IF('SONUÇ ÇİZELGESİ'!S28&gt;=1,13," ")</f>
        <v xml:space="preserve"> </v>
      </c>
      <c r="L29" s="48" t="str">
        <f>IF('SONUÇ ÇİZELGESİ'!L28&gt;=1,6," ")</f>
        <v xml:space="preserve"> </v>
      </c>
      <c r="M29" s="48" t="str">
        <f>IF('SONUÇ ÇİZELGESİ'!N28&gt;=1,8," ")</f>
        <v xml:space="preserve"> </v>
      </c>
      <c r="N29" s="48" t="str">
        <f>IF('SONUÇ ÇİZELGESİ'!O28&gt;=1,9," ")</f>
        <v xml:space="preserve"> </v>
      </c>
      <c r="O29" s="48" t="str">
        <f>IF('SONUÇ ÇİZELGESİ'!R28&gt;=1,12," ")</f>
        <v xml:space="preserve"> </v>
      </c>
      <c r="P29" s="48" t="str">
        <f>IF('SONUÇ ÇİZELGESİ'!T28&gt;=1,14," ")</f>
        <v xml:space="preserve"> </v>
      </c>
      <c r="Q29" s="48" t="str">
        <f>IF('SONUÇ ÇİZELGESİ'!W28&gt;=1,17," ")</f>
        <v xml:space="preserve"> </v>
      </c>
      <c r="R29" s="48" t="str">
        <f>IF('SONUÇ ÇİZELGESİ'!U28&gt;=1,15," ")</f>
        <v xml:space="preserve"> </v>
      </c>
      <c r="S29" s="48" t="str">
        <f>IF('SONUÇ ÇİZELGESİ'!V28&gt;=1,16," ")</f>
        <v xml:space="preserve"> </v>
      </c>
      <c r="T29" s="48" t="str">
        <f>IF('SONUÇ ÇİZELGESİ'!W28&gt;=1,17," ")</f>
        <v xml:space="preserve"> </v>
      </c>
      <c r="U29" s="48" t="str">
        <f>IF('SONUÇ ÇİZELGESİ'!Y28&gt;=1,19," ")</f>
        <v xml:space="preserve"> </v>
      </c>
      <c r="V29" s="48" t="str">
        <f>IF('SONUÇ ÇİZELGESİ'!AP28&gt;=1,36," ")</f>
        <v xml:space="preserve"> </v>
      </c>
      <c r="W29" s="48" t="str">
        <f>IF('SONUÇ ÇİZELGESİ'!K28&gt;=1,5," ")</f>
        <v xml:space="preserve"> </v>
      </c>
      <c r="X29" s="48" t="str">
        <f>IF('SONUÇ ÇİZELGESİ'!L28&gt;=1,6," ")</f>
        <v xml:space="preserve"> </v>
      </c>
      <c r="Y29" s="48" t="str">
        <f>IF('SONUÇ ÇİZELGESİ'!X28&gt;=1,18," ")</f>
        <v xml:space="preserve"> </v>
      </c>
      <c r="Z29" s="48" t="str">
        <f>IF('SONUÇ ÇİZELGESİ'!Z28&gt;=1,20," ")</f>
        <v xml:space="preserve"> </v>
      </c>
      <c r="AA29" s="48" t="str">
        <f>IF('SONUÇ ÇİZELGESİ'!AC28&gt;=1,23," ")</f>
        <v xml:space="preserve"> </v>
      </c>
      <c r="AB29" s="48" t="str">
        <f>IF('SONUÇ ÇİZELGESİ'!AE28&gt;=1,25," ")</f>
        <v xml:space="preserve"> </v>
      </c>
      <c r="AC29" s="48" t="str">
        <f>IF('SONUÇ ÇİZELGESİ'!AN28&gt;=1,34," ")</f>
        <v xml:space="preserve"> </v>
      </c>
      <c r="AD29" s="48" t="str">
        <f>IF('SONUÇ ÇİZELGESİ'!M28&gt;=1,7," ")</f>
        <v xml:space="preserve"> </v>
      </c>
      <c r="AE29" s="48" t="str">
        <f>IF('SONUÇ ÇİZELGESİ'!N28&gt;=1,8," ")</f>
        <v xml:space="preserve"> </v>
      </c>
      <c r="AF29" s="48" t="str">
        <f>IF('SONUÇ ÇİZELGESİ'!AB28&gt;=1,22," ")</f>
        <v xml:space="preserve"> </v>
      </c>
      <c r="AG29" s="48" t="str">
        <f>IF('SONUÇ ÇİZELGESİ'!AR28&gt;=1,38," ")</f>
        <v xml:space="preserve"> </v>
      </c>
      <c r="AH29" s="48" t="str">
        <f>IF('SONUÇ ÇİZELGESİ'!AD28&gt;=1,24," ")</f>
        <v xml:space="preserve"> </v>
      </c>
      <c r="AI29" s="48" t="str">
        <f>IF('SONUÇ ÇİZELGESİ'!AF28&gt;=1,26," ")</f>
        <v xml:space="preserve"> </v>
      </c>
      <c r="AJ29" s="48"/>
      <c r="AK29" s="48" t="str">
        <f>IF('SONUÇ ÇİZELGESİ'!AI28&gt;=1,29," ")</f>
        <v xml:space="preserve"> </v>
      </c>
      <c r="AL29" s="48" t="str">
        <f>IF('SONUÇ ÇİZELGESİ'!H28&gt;=1,2," ")</f>
        <v xml:space="preserve"> </v>
      </c>
      <c r="AM29" s="48" t="str">
        <f>IF('SONUÇ ÇİZELGESİ'!AK28&gt;=1,31," ")</f>
        <v xml:space="preserve"> </v>
      </c>
      <c r="AN29" s="48" t="str">
        <f>IF('SONUÇ ÇİZELGESİ'!AM28&gt;=1,33," ")</f>
        <v xml:space="preserve"> </v>
      </c>
      <c r="AO29" s="48" t="str">
        <f>IF('SONUÇ ÇİZELGESİ'!AO28&gt;=1,35," ")</f>
        <v xml:space="preserve"> </v>
      </c>
      <c r="AP29" s="48"/>
      <c r="AQ29" s="48" t="str">
        <f>IF('SONUÇ ÇİZELGESİ'!W28&gt;=1,17," ")</f>
        <v xml:space="preserve"> </v>
      </c>
      <c r="AR29" s="48" t="str">
        <f>IF('SONUÇ ÇİZELGESİ'!AH28&gt;=1,28," ")</f>
        <v xml:space="preserve"> </v>
      </c>
      <c r="AS29" s="48"/>
      <c r="AT29" s="48" t="str">
        <f>IF('SONUÇ ÇİZELGESİ'!P28&gt;=1,10," ")</f>
        <v xml:space="preserve"> </v>
      </c>
      <c r="AU29" s="48" t="str">
        <f>IF('SONUÇ ÇİZELGESİ'!Q28&gt;=1,11," ")</f>
        <v xml:space="preserve"> </v>
      </c>
      <c r="AV29" s="48" t="str">
        <f>IF('SONUÇ ÇİZELGESİ'!Y28&gt;=1,19," ")</f>
        <v xml:space="preserve"> </v>
      </c>
      <c r="AW29" s="48" t="str">
        <f>IF('SONUÇ ÇİZELGESİ'!AA28&gt;=1,21," ")</f>
        <v xml:space="preserve"> </v>
      </c>
      <c r="AX29" s="48" t="str">
        <f>IF('SONUÇ ÇİZELGESİ'!H28&gt;=1,2," ")</f>
        <v xml:space="preserve"> </v>
      </c>
      <c r="AY29" s="50" t="str">
        <f>IF('SONUÇ ÇİZELGESİ'!BC28&gt;=1,"Önemli"," ")</f>
        <v xml:space="preserve"> </v>
      </c>
      <c r="BA29" s="18"/>
    </row>
    <row r="30" spans="1:53" ht="20.100000000000001" customHeight="1" thickBot="1">
      <c r="A30" s="18"/>
      <c r="C30" s="47">
        <v>25</v>
      </c>
      <c r="D30" s="65">
        <f>'SONUÇ ÇİZELGESİ'!D29</f>
        <v>0</v>
      </c>
      <c r="E30" s="57">
        <f>'SONUÇ ÇİZELGESİ'!E29</f>
        <v>0</v>
      </c>
      <c r="F30" s="59"/>
      <c r="G30" s="21" t="str">
        <f>IF('SONUÇ ÇİZELGESİ'!BA29&gt;=1,47," ")</f>
        <v xml:space="preserve"> </v>
      </c>
      <c r="H30" s="49" t="str">
        <f>IF('SONUÇ ÇİZELGESİ'!I29&gt;=1,3," ")</f>
        <v xml:space="preserve"> </v>
      </c>
      <c r="I30" s="49" t="str">
        <f>IF('SONUÇ ÇİZELGESİ'!G29&gt;=1,1," ")</f>
        <v xml:space="preserve"> </v>
      </c>
      <c r="J30" s="49" t="str">
        <f>IF('SONUÇ ÇİZELGESİ'!M29&gt;=1,7," ")</f>
        <v xml:space="preserve"> </v>
      </c>
      <c r="K30" s="48" t="str">
        <f>IF('SONUÇ ÇİZELGESİ'!S29&gt;=1,13," ")</f>
        <v xml:space="preserve"> </v>
      </c>
      <c r="L30" s="48" t="str">
        <f>IF('SONUÇ ÇİZELGESİ'!L29&gt;=1,6," ")</f>
        <v xml:space="preserve"> </v>
      </c>
      <c r="M30" s="48" t="str">
        <f>IF('SONUÇ ÇİZELGESİ'!N29&gt;=1,8," ")</f>
        <v xml:space="preserve"> </v>
      </c>
      <c r="N30" s="48" t="str">
        <f>IF('SONUÇ ÇİZELGESİ'!O29&gt;=1,9," ")</f>
        <v xml:space="preserve"> </v>
      </c>
      <c r="O30" s="48" t="str">
        <f>IF('SONUÇ ÇİZELGESİ'!R29&gt;=1,12," ")</f>
        <v xml:space="preserve"> </v>
      </c>
      <c r="P30" s="48" t="str">
        <f>IF('SONUÇ ÇİZELGESİ'!T29&gt;=1,14," ")</f>
        <v xml:space="preserve"> </v>
      </c>
      <c r="Q30" s="48" t="str">
        <f>IF('SONUÇ ÇİZELGESİ'!W29&gt;=1,17," ")</f>
        <v xml:space="preserve"> </v>
      </c>
      <c r="R30" s="48" t="str">
        <f>IF('SONUÇ ÇİZELGESİ'!U29&gt;=1,15," ")</f>
        <v xml:space="preserve"> </v>
      </c>
      <c r="S30" s="48" t="str">
        <f>IF('SONUÇ ÇİZELGESİ'!V29&gt;=1,16," ")</f>
        <v xml:space="preserve"> </v>
      </c>
      <c r="T30" s="48" t="str">
        <f>IF('SONUÇ ÇİZELGESİ'!W29&gt;=1,17," ")</f>
        <v xml:space="preserve"> </v>
      </c>
      <c r="U30" s="48" t="str">
        <f>IF('SONUÇ ÇİZELGESİ'!Y29&gt;=1,19," ")</f>
        <v xml:space="preserve"> </v>
      </c>
      <c r="V30" s="48" t="str">
        <f>IF('SONUÇ ÇİZELGESİ'!AP29&gt;=1,36," ")</f>
        <v xml:space="preserve"> </v>
      </c>
      <c r="W30" s="48" t="str">
        <f>IF('SONUÇ ÇİZELGESİ'!K29&gt;=1,5," ")</f>
        <v xml:space="preserve"> </v>
      </c>
      <c r="X30" s="48" t="str">
        <f>IF('SONUÇ ÇİZELGESİ'!L29&gt;=1,6," ")</f>
        <v xml:space="preserve"> </v>
      </c>
      <c r="Y30" s="48" t="str">
        <f>IF('SONUÇ ÇİZELGESİ'!X29&gt;=1,18," ")</f>
        <v xml:space="preserve"> </v>
      </c>
      <c r="Z30" s="48" t="str">
        <f>IF('SONUÇ ÇİZELGESİ'!Z29&gt;=1,20," ")</f>
        <v xml:space="preserve"> </v>
      </c>
      <c r="AA30" s="48" t="str">
        <f>IF('SONUÇ ÇİZELGESİ'!AC29&gt;=1,23," ")</f>
        <v xml:space="preserve"> </v>
      </c>
      <c r="AB30" s="48" t="str">
        <f>IF('SONUÇ ÇİZELGESİ'!AE29&gt;=1,25," ")</f>
        <v xml:space="preserve"> </v>
      </c>
      <c r="AC30" s="48" t="str">
        <f>IF('SONUÇ ÇİZELGESİ'!AN29&gt;=1,34," ")</f>
        <v xml:space="preserve"> </v>
      </c>
      <c r="AD30" s="48" t="str">
        <f>IF('SONUÇ ÇİZELGESİ'!M29&gt;=1,7," ")</f>
        <v xml:space="preserve"> </v>
      </c>
      <c r="AE30" s="48" t="str">
        <f>IF('SONUÇ ÇİZELGESİ'!N29&gt;=1,8," ")</f>
        <v xml:space="preserve"> </v>
      </c>
      <c r="AF30" s="48" t="str">
        <f>IF('SONUÇ ÇİZELGESİ'!AB29&gt;=1,22," ")</f>
        <v xml:space="preserve"> </v>
      </c>
      <c r="AG30" s="48" t="str">
        <f>IF('SONUÇ ÇİZELGESİ'!AR29&gt;=1,38," ")</f>
        <v xml:space="preserve"> </v>
      </c>
      <c r="AH30" s="48" t="str">
        <f>IF('SONUÇ ÇİZELGESİ'!AD29&gt;=1,24," ")</f>
        <v xml:space="preserve"> </v>
      </c>
      <c r="AI30" s="48" t="str">
        <f>IF('SONUÇ ÇİZELGESİ'!AF29&gt;=1,26," ")</f>
        <v xml:space="preserve"> </v>
      </c>
      <c r="AJ30" s="48"/>
      <c r="AK30" s="48" t="str">
        <f>IF('SONUÇ ÇİZELGESİ'!AI29&gt;=1,29," ")</f>
        <v xml:space="preserve"> </v>
      </c>
      <c r="AL30" s="48" t="str">
        <f>IF('SONUÇ ÇİZELGESİ'!H29&gt;=1,2," ")</f>
        <v xml:space="preserve"> </v>
      </c>
      <c r="AM30" s="48" t="str">
        <f>IF('SONUÇ ÇİZELGESİ'!AK29&gt;=1,31," ")</f>
        <v xml:space="preserve"> </v>
      </c>
      <c r="AN30" s="48" t="str">
        <f>IF('SONUÇ ÇİZELGESİ'!AM29&gt;=1,33," ")</f>
        <v xml:space="preserve"> </v>
      </c>
      <c r="AO30" s="48" t="str">
        <f>IF('SONUÇ ÇİZELGESİ'!AO29&gt;=1,35," ")</f>
        <v xml:space="preserve"> </v>
      </c>
      <c r="AP30" s="48"/>
      <c r="AQ30" s="48" t="str">
        <f>IF('SONUÇ ÇİZELGESİ'!W29&gt;=1,17," ")</f>
        <v xml:space="preserve"> </v>
      </c>
      <c r="AR30" s="48" t="str">
        <f>IF('SONUÇ ÇİZELGESİ'!AH29&gt;=1,28," ")</f>
        <v xml:space="preserve"> </v>
      </c>
      <c r="AS30" s="48"/>
      <c r="AT30" s="48" t="str">
        <f>IF('SONUÇ ÇİZELGESİ'!P29&gt;=1,10," ")</f>
        <v xml:space="preserve"> </v>
      </c>
      <c r="AU30" s="48" t="str">
        <f>IF('SONUÇ ÇİZELGESİ'!Q29&gt;=1,11," ")</f>
        <v xml:space="preserve"> </v>
      </c>
      <c r="AV30" s="48" t="str">
        <f>IF('SONUÇ ÇİZELGESİ'!Y29&gt;=1,19," ")</f>
        <v xml:space="preserve"> </v>
      </c>
      <c r="AW30" s="48" t="str">
        <f>IF('SONUÇ ÇİZELGESİ'!AA29&gt;=1,21," ")</f>
        <v xml:space="preserve"> </v>
      </c>
      <c r="AX30" s="48" t="str">
        <f>IF('SONUÇ ÇİZELGESİ'!H29&gt;=1,2," ")</f>
        <v xml:space="preserve"> </v>
      </c>
      <c r="AY30" s="50" t="str">
        <f>IF('SONUÇ ÇİZELGESİ'!BC29&gt;=1,"Önemli"," ")</f>
        <v xml:space="preserve"> </v>
      </c>
      <c r="BA30" s="18"/>
    </row>
    <row r="31" spans="1:53" ht="20.100000000000001" customHeight="1" thickBot="1">
      <c r="A31" s="18"/>
      <c r="C31" s="47">
        <v>26</v>
      </c>
      <c r="D31" s="65">
        <f>'SONUÇ ÇİZELGESİ'!D30</f>
        <v>0</v>
      </c>
      <c r="E31" s="57">
        <f>'SONUÇ ÇİZELGESİ'!E30</f>
        <v>0</v>
      </c>
      <c r="F31" s="59"/>
      <c r="G31" s="21" t="str">
        <f>IF('SONUÇ ÇİZELGESİ'!BA30&gt;=1,47," ")</f>
        <v xml:space="preserve"> </v>
      </c>
      <c r="H31" s="49" t="str">
        <f>IF('SONUÇ ÇİZELGESİ'!I30&gt;=1,3," ")</f>
        <v xml:space="preserve"> </v>
      </c>
      <c r="I31" s="49" t="str">
        <f>IF('SONUÇ ÇİZELGESİ'!G30&gt;=1,1," ")</f>
        <v xml:space="preserve"> </v>
      </c>
      <c r="J31" s="49" t="str">
        <f>IF('SONUÇ ÇİZELGESİ'!M30&gt;=1,7," ")</f>
        <v xml:space="preserve"> </v>
      </c>
      <c r="K31" s="48" t="str">
        <f>IF('SONUÇ ÇİZELGESİ'!S30&gt;=1,13," ")</f>
        <v xml:space="preserve"> </v>
      </c>
      <c r="L31" s="48" t="str">
        <f>IF('SONUÇ ÇİZELGESİ'!L30&gt;=1,6," ")</f>
        <v xml:space="preserve"> </v>
      </c>
      <c r="M31" s="48" t="str">
        <f>IF('SONUÇ ÇİZELGESİ'!N30&gt;=1,8," ")</f>
        <v xml:space="preserve"> </v>
      </c>
      <c r="N31" s="48" t="str">
        <f>IF('SONUÇ ÇİZELGESİ'!O30&gt;=1,9," ")</f>
        <v xml:space="preserve"> </v>
      </c>
      <c r="O31" s="48" t="str">
        <f>IF('SONUÇ ÇİZELGESİ'!R30&gt;=1,12," ")</f>
        <v xml:space="preserve"> </v>
      </c>
      <c r="P31" s="48" t="str">
        <f>IF('SONUÇ ÇİZELGESİ'!T30&gt;=1,14," ")</f>
        <v xml:space="preserve"> </v>
      </c>
      <c r="Q31" s="48" t="str">
        <f>IF('SONUÇ ÇİZELGESİ'!W30&gt;=1,17," ")</f>
        <v xml:space="preserve"> </v>
      </c>
      <c r="R31" s="48" t="str">
        <f>IF('SONUÇ ÇİZELGESİ'!U30&gt;=1,15," ")</f>
        <v xml:space="preserve"> </v>
      </c>
      <c r="S31" s="48" t="str">
        <f>IF('SONUÇ ÇİZELGESİ'!V30&gt;=1,16," ")</f>
        <v xml:space="preserve"> </v>
      </c>
      <c r="T31" s="48" t="str">
        <f>IF('SONUÇ ÇİZELGESİ'!W30&gt;=1,17," ")</f>
        <v xml:space="preserve"> </v>
      </c>
      <c r="U31" s="48" t="str">
        <f>IF('SONUÇ ÇİZELGESİ'!Y30&gt;=1,19," ")</f>
        <v xml:space="preserve"> </v>
      </c>
      <c r="V31" s="48" t="str">
        <f>IF('SONUÇ ÇİZELGESİ'!AP30&gt;=1,36," ")</f>
        <v xml:space="preserve"> </v>
      </c>
      <c r="W31" s="48" t="str">
        <f>IF('SONUÇ ÇİZELGESİ'!K30&gt;=1,5," ")</f>
        <v xml:space="preserve"> </v>
      </c>
      <c r="X31" s="48" t="str">
        <f>IF('SONUÇ ÇİZELGESİ'!L30&gt;=1,6," ")</f>
        <v xml:space="preserve"> </v>
      </c>
      <c r="Y31" s="48" t="str">
        <f>IF('SONUÇ ÇİZELGESİ'!X30&gt;=1,18," ")</f>
        <v xml:space="preserve"> </v>
      </c>
      <c r="Z31" s="48" t="str">
        <f>IF('SONUÇ ÇİZELGESİ'!Z30&gt;=1,20," ")</f>
        <v xml:space="preserve"> </v>
      </c>
      <c r="AA31" s="48" t="str">
        <f>IF('SONUÇ ÇİZELGESİ'!AC30&gt;=1,23," ")</f>
        <v xml:space="preserve"> </v>
      </c>
      <c r="AB31" s="48" t="str">
        <f>IF('SONUÇ ÇİZELGESİ'!AE30&gt;=1,25," ")</f>
        <v xml:space="preserve"> </v>
      </c>
      <c r="AC31" s="48" t="str">
        <f>IF('SONUÇ ÇİZELGESİ'!AN30&gt;=1,34," ")</f>
        <v xml:space="preserve"> </v>
      </c>
      <c r="AD31" s="48" t="str">
        <f>IF('SONUÇ ÇİZELGESİ'!M30&gt;=1,7," ")</f>
        <v xml:space="preserve"> </v>
      </c>
      <c r="AE31" s="48" t="str">
        <f>IF('SONUÇ ÇİZELGESİ'!N30&gt;=1,8," ")</f>
        <v xml:space="preserve"> </v>
      </c>
      <c r="AF31" s="48" t="str">
        <f>IF('SONUÇ ÇİZELGESİ'!AB30&gt;=1,22," ")</f>
        <v xml:space="preserve"> </v>
      </c>
      <c r="AG31" s="48" t="str">
        <f>IF('SONUÇ ÇİZELGESİ'!AR30&gt;=1,38," ")</f>
        <v xml:space="preserve"> </v>
      </c>
      <c r="AH31" s="48" t="str">
        <f>IF('SONUÇ ÇİZELGESİ'!AD30&gt;=1,24," ")</f>
        <v xml:space="preserve"> </v>
      </c>
      <c r="AI31" s="48" t="str">
        <f>IF('SONUÇ ÇİZELGESİ'!AF30&gt;=1,26," ")</f>
        <v xml:space="preserve"> </v>
      </c>
      <c r="AJ31" s="48"/>
      <c r="AK31" s="48" t="str">
        <f>IF('SONUÇ ÇİZELGESİ'!AI30&gt;=1,29," ")</f>
        <v xml:space="preserve"> </v>
      </c>
      <c r="AL31" s="48" t="str">
        <f>IF('SONUÇ ÇİZELGESİ'!H30&gt;=1,2," ")</f>
        <v xml:space="preserve"> </v>
      </c>
      <c r="AM31" s="48" t="str">
        <f>IF('SONUÇ ÇİZELGESİ'!AK30&gt;=1,31," ")</f>
        <v xml:space="preserve"> </v>
      </c>
      <c r="AN31" s="48" t="str">
        <f>IF('SONUÇ ÇİZELGESİ'!AM30&gt;=1,33," ")</f>
        <v xml:space="preserve"> </v>
      </c>
      <c r="AO31" s="48" t="str">
        <f>IF('SONUÇ ÇİZELGESİ'!AO30&gt;=1,35," ")</f>
        <v xml:space="preserve"> </v>
      </c>
      <c r="AP31" s="48"/>
      <c r="AQ31" s="48" t="str">
        <f>IF('SONUÇ ÇİZELGESİ'!W30&gt;=1,17," ")</f>
        <v xml:space="preserve"> </v>
      </c>
      <c r="AR31" s="48" t="str">
        <f>IF('SONUÇ ÇİZELGESİ'!AH30&gt;=1,28," ")</f>
        <v xml:space="preserve"> </v>
      </c>
      <c r="AS31" s="48"/>
      <c r="AT31" s="48" t="str">
        <f>IF('SONUÇ ÇİZELGESİ'!P30&gt;=1,10," ")</f>
        <v xml:space="preserve"> </v>
      </c>
      <c r="AU31" s="48" t="str">
        <f>IF('SONUÇ ÇİZELGESİ'!Q30&gt;=1,11," ")</f>
        <v xml:space="preserve"> </v>
      </c>
      <c r="AV31" s="48" t="str">
        <f>IF('SONUÇ ÇİZELGESİ'!Y30&gt;=1,19," ")</f>
        <v xml:space="preserve"> </v>
      </c>
      <c r="AW31" s="48" t="str">
        <f>IF('SONUÇ ÇİZELGESİ'!AA30&gt;=1,21," ")</f>
        <v xml:space="preserve"> </v>
      </c>
      <c r="AX31" s="48" t="str">
        <f>IF('SONUÇ ÇİZELGESİ'!H30&gt;=1,2," ")</f>
        <v xml:space="preserve"> </v>
      </c>
      <c r="AY31" s="50" t="str">
        <f>IF('SONUÇ ÇİZELGESİ'!BC30&gt;=1,"Önemli"," ")</f>
        <v xml:space="preserve"> </v>
      </c>
      <c r="BA31" s="18"/>
    </row>
    <row r="32" spans="1:53" ht="20.100000000000001" customHeight="1" thickBot="1">
      <c r="A32" s="18"/>
      <c r="C32" s="47">
        <v>27</v>
      </c>
      <c r="D32" s="65">
        <f>'SONUÇ ÇİZELGESİ'!D31</f>
        <v>0</v>
      </c>
      <c r="E32" s="57">
        <f>'SONUÇ ÇİZELGESİ'!E31</f>
        <v>0</v>
      </c>
      <c r="F32" s="59"/>
      <c r="G32" s="21" t="str">
        <f>IF('SONUÇ ÇİZELGESİ'!BA31&gt;=1,47," ")</f>
        <v xml:space="preserve"> </v>
      </c>
      <c r="H32" s="49" t="str">
        <f>IF('SONUÇ ÇİZELGESİ'!I31&gt;=1,3," ")</f>
        <v xml:space="preserve"> </v>
      </c>
      <c r="I32" s="49" t="str">
        <f>IF('SONUÇ ÇİZELGESİ'!G31&gt;=1,1," ")</f>
        <v xml:space="preserve"> </v>
      </c>
      <c r="J32" s="49" t="str">
        <f>IF('SONUÇ ÇİZELGESİ'!M31&gt;=1,7," ")</f>
        <v xml:space="preserve"> </v>
      </c>
      <c r="K32" s="48" t="str">
        <f>IF('SONUÇ ÇİZELGESİ'!S31&gt;=1,13," ")</f>
        <v xml:space="preserve"> </v>
      </c>
      <c r="L32" s="48" t="str">
        <f>IF('SONUÇ ÇİZELGESİ'!L31&gt;=1,6," ")</f>
        <v xml:space="preserve"> </v>
      </c>
      <c r="M32" s="48" t="str">
        <f>IF('SONUÇ ÇİZELGESİ'!N31&gt;=1,8," ")</f>
        <v xml:space="preserve"> </v>
      </c>
      <c r="N32" s="48" t="str">
        <f>IF('SONUÇ ÇİZELGESİ'!O31&gt;=1,9," ")</f>
        <v xml:space="preserve"> </v>
      </c>
      <c r="O32" s="48" t="str">
        <f>IF('SONUÇ ÇİZELGESİ'!R31&gt;=1,12," ")</f>
        <v xml:space="preserve"> </v>
      </c>
      <c r="P32" s="48" t="str">
        <f>IF('SONUÇ ÇİZELGESİ'!T31&gt;=1,14," ")</f>
        <v xml:space="preserve"> </v>
      </c>
      <c r="Q32" s="48" t="str">
        <f>IF('SONUÇ ÇİZELGESİ'!W31&gt;=1,17," ")</f>
        <v xml:space="preserve"> </v>
      </c>
      <c r="R32" s="48" t="str">
        <f>IF('SONUÇ ÇİZELGESİ'!U31&gt;=1,15," ")</f>
        <v xml:space="preserve"> </v>
      </c>
      <c r="S32" s="48" t="str">
        <f>IF('SONUÇ ÇİZELGESİ'!V31&gt;=1,16," ")</f>
        <v xml:space="preserve"> </v>
      </c>
      <c r="T32" s="48" t="str">
        <f>IF('SONUÇ ÇİZELGESİ'!W31&gt;=1,17," ")</f>
        <v xml:space="preserve"> </v>
      </c>
      <c r="U32" s="48" t="str">
        <f>IF('SONUÇ ÇİZELGESİ'!Y31&gt;=1,19," ")</f>
        <v xml:space="preserve"> </v>
      </c>
      <c r="V32" s="48" t="str">
        <f>IF('SONUÇ ÇİZELGESİ'!AP31&gt;=1,36," ")</f>
        <v xml:space="preserve"> </v>
      </c>
      <c r="W32" s="48" t="str">
        <f>IF('SONUÇ ÇİZELGESİ'!K31&gt;=1,5," ")</f>
        <v xml:space="preserve"> </v>
      </c>
      <c r="X32" s="48" t="str">
        <f>IF('SONUÇ ÇİZELGESİ'!L31&gt;=1,6," ")</f>
        <v xml:space="preserve"> </v>
      </c>
      <c r="Y32" s="48" t="str">
        <f>IF('SONUÇ ÇİZELGESİ'!X31&gt;=1,18," ")</f>
        <v xml:space="preserve"> </v>
      </c>
      <c r="Z32" s="48" t="str">
        <f>IF('SONUÇ ÇİZELGESİ'!Z31&gt;=1,20," ")</f>
        <v xml:space="preserve"> </v>
      </c>
      <c r="AA32" s="48" t="str">
        <f>IF('SONUÇ ÇİZELGESİ'!AC31&gt;=1,23," ")</f>
        <v xml:space="preserve"> </v>
      </c>
      <c r="AB32" s="48" t="str">
        <f>IF('SONUÇ ÇİZELGESİ'!AE31&gt;=1,25," ")</f>
        <v xml:space="preserve"> </v>
      </c>
      <c r="AC32" s="48" t="str">
        <f>IF('SONUÇ ÇİZELGESİ'!AN31&gt;=1,34," ")</f>
        <v xml:space="preserve"> </v>
      </c>
      <c r="AD32" s="48" t="str">
        <f>IF('SONUÇ ÇİZELGESİ'!M31&gt;=1,7," ")</f>
        <v xml:space="preserve"> </v>
      </c>
      <c r="AE32" s="48" t="str">
        <f>IF('SONUÇ ÇİZELGESİ'!N31&gt;=1,8," ")</f>
        <v xml:space="preserve"> </v>
      </c>
      <c r="AF32" s="48" t="str">
        <f>IF('SONUÇ ÇİZELGESİ'!AB31&gt;=1,22," ")</f>
        <v xml:space="preserve"> </v>
      </c>
      <c r="AG32" s="48" t="str">
        <f>IF('SONUÇ ÇİZELGESİ'!AR31&gt;=1,38," ")</f>
        <v xml:space="preserve"> </v>
      </c>
      <c r="AH32" s="48" t="str">
        <f>IF('SONUÇ ÇİZELGESİ'!AD31&gt;=1,24," ")</f>
        <v xml:space="preserve"> </v>
      </c>
      <c r="AI32" s="48" t="str">
        <f>IF('SONUÇ ÇİZELGESİ'!AF31&gt;=1,26," ")</f>
        <v xml:space="preserve"> </v>
      </c>
      <c r="AJ32" s="48"/>
      <c r="AK32" s="48" t="str">
        <f>IF('SONUÇ ÇİZELGESİ'!AI31&gt;=1,29," ")</f>
        <v xml:space="preserve"> </v>
      </c>
      <c r="AL32" s="48" t="str">
        <f>IF('SONUÇ ÇİZELGESİ'!H31&gt;=1,2," ")</f>
        <v xml:space="preserve"> </v>
      </c>
      <c r="AM32" s="48" t="str">
        <f>IF('SONUÇ ÇİZELGESİ'!AK31&gt;=1,31," ")</f>
        <v xml:space="preserve"> </v>
      </c>
      <c r="AN32" s="48" t="str">
        <f>IF('SONUÇ ÇİZELGESİ'!AM31&gt;=1,33," ")</f>
        <v xml:space="preserve"> </v>
      </c>
      <c r="AO32" s="48" t="str">
        <f>IF('SONUÇ ÇİZELGESİ'!AO31&gt;=1,35," ")</f>
        <v xml:space="preserve"> </v>
      </c>
      <c r="AP32" s="48"/>
      <c r="AQ32" s="48" t="str">
        <f>IF('SONUÇ ÇİZELGESİ'!W31&gt;=1,17," ")</f>
        <v xml:space="preserve"> </v>
      </c>
      <c r="AR32" s="48" t="str">
        <f>IF('SONUÇ ÇİZELGESİ'!AH31&gt;=1,28," ")</f>
        <v xml:space="preserve"> </v>
      </c>
      <c r="AS32" s="48"/>
      <c r="AT32" s="48" t="str">
        <f>IF('SONUÇ ÇİZELGESİ'!P31&gt;=1,10," ")</f>
        <v xml:space="preserve"> </v>
      </c>
      <c r="AU32" s="48" t="str">
        <f>IF('SONUÇ ÇİZELGESİ'!Q31&gt;=1,11," ")</f>
        <v xml:space="preserve"> </v>
      </c>
      <c r="AV32" s="48" t="str">
        <f>IF('SONUÇ ÇİZELGESİ'!Y31&gt;=1,19," ")</f>
        <v xml:space="preserve"> </v>
      </c>
      <c r="AW32" s="48" t="str">
        <f>IF('SONUÇ ÇİZELGESİ'!AA31&gt;=1,21," ")</f>
        <v xml:space="preserve"> </v>
      </c>
      <c r="AX32" s="48" t="str">
        <f>IF('SONUÇ ÇİZELGESİ'!H31&gt;=1,2," ")</f>
        <v xml:space="preserve"> </v>
      </c>
      <c r="AY32" s="50" t="str">
        <f>IF('SONUÇ ÇİZELGESİ'!BC31&gt;=1,"Önemli"," ")</f>
        <v xml:space="preserve"> </v>
      </c>
      <c r="BA32" s="18"/>
    </row>
    <row r="33" spans="1:53" ht="20.100000000000001" customHeight="1" thickBot="1">
      <c r="A33" s="80" t="s">
        <v>26</v>
      </c>
      <c r="C33" s="47">
        <v>28</v>
      </c>
      <c r="D33" s="65">
        <f>'SONUÇ ÇİZELGESİ'!D32</f>
        <v>0</v>
      </c>
      <c r="E33" s="57">
        <f>'SONUÇ ÇİZELGESİ'!E32</f>
        <v>0</v>
      </c>
      <c r="F33" s="59"/>
      <c r="G33" s="21" t="str">
        <f>IF('SONUÇ ÇİZELGESİ'!BA32&gt;=1,47," ")</f>
        <v xml:space="preserve"> </v>
      </c>
      <c r="H33" s="49" t="str">
        <f>IF('SONUÇ ÇİZELGESİ'!I32&gt;=1,3," ")</f>
        <v xml:space="preserve"> </v>
      </c>
      <c r="I33" s="49" t="str">
        <f>IF('SONUÇ ÇİZELGESİ'!G32&gt;=1,1," ")</f>
        <v xml:space="preserve"> </v>
      </c>
      <c r="J33" s="49" t="str">
        <f>IF('SONUÇ ÇİZELGESİ'!M32&gt;=1,7," ")</f>
        <v xml:space="preserve"> </v>
      </c>
      <c r="K33" s="48" t="str">
        <f>IF('SONUÇ ÇİZELGESİ'!S32&gt;=1,13," ")</f>
        <v xml:space="preserve"> </v>
      </c>
      <c r="L33" s="48" t="str">
        <f>IF('SONUÇ ÇİZELGESİ'!L32&gt;=1,6," ")</f>
        <v xml:space="preserve"> </v>
      </c>
      <c r="M33" s="48" t="str">
        <f>IF('SONUÇ ÇİZELGESİ'!N32&gt;=1,8," ")</f>
        <v xml:space="preserve"> </v>
      </c>
      <c r="N33" s="48" t="str">
        <f>IF('SONUÇ ÇİZELGESİ'!O32&gt;=1,9," ")</f>
        <v xml:space="preserve"> </v>
      </c>
      <c r="O33" s="48" t="str">
        <f>IF('SONUÇ ÇİZELGESİ'!R32&gt;=1,12," ")</f>
        <v xml:space="preserve"> </v>
      </c>
      <c r="P33" s="48" t="str">
        <f>IF('SONUÇ ÇİZELGESİ'!T32&gt;=1,14," ")</f>
        <v xml:space="preserve"> </v>
      </c>
      <c r="Q33" s="48" t="str">
        <f>IF('SONUÇ ÇİZELGESİ'!W32&gt;=1,17," ")</f>
        <v xml:space="preserve"> </v>
      </c>
      <c r="R33" s="48" t="str">
        <f>IF('SONUÇ ÇİZELGESİ'!U32&gt;=1,15," ")</f>
        <v xml:space="preserve"> </v>
      </c>
      <c r="S33" s="48" t="str">
        <f>IF('SONUÇ ÇİZELGESİ'!V32&gt;=1,16," ")</f>
        <v xml:space="preserve"> </v>
      </c>
      <c r="T33" s="48" t="str">
        <f>IF('SONUÇ ÇİZELGESİ'!W32&gt;=1,17," ")</f>
        <v xml:space="preserve"> </v>
      </c>
      <c r="U33" s="48" t="str">
        <f>IF('SONUÇ ÇİZELGESİ'!Y32&gt;=1,19," ")</f>
        <v xml:space="preserve"> </v>
      </c>
      <c r="V33" s="48" t="str">
        <f>IF('SONUÇ ÇİZELGESİ'!AP32&gt;=1,36," ")</f>
        <v xml:space="preserve"> </v>
      </c>
      <c r="W33" s="48" t="str">
        <f>IF('SONUÇ ÇİZELGESİ'!K32&gt;=1,5," ")</f>
        <v xml:space="preserve"> </v>
      </c>
      <c r="X33" s="48" t="str">
        <f>IF('SONUÇ ÇİZELGESİ'!L32&gt;=1,6," ")</f>
        <v xml:space="preserve"> </v>
      </c>
      <c r="Y33" s="48" t="str">
        <f>IF('SONUÇ ÇİZELGESİ'!X32&gt;=1,18," ")</f>
        <v xml:space="preserve"> </v>
      </c>
      <c r="Z33" s="48" t="str">
        <f>IF('SONUÇ ÇİZELGESİ'!Z32&gt;=1,20," ")</f>
        <v xml:space="preserve"> </v>
      </c>
      <c r="AA33" s="48" t="str">
        <f>IF('SONUÇ ÇİZELGESİ'!AC32&gt;=1,23," ")</f>
        <v xml:space="preserve"> </v>
      </c>
      <c r="AB33" s="48" t="str">
        <f>IF('SONUÇ ÇİZELGESİ'!AE32&gt;=1,25," ")</f>
        <v xml:space="preserve"> </v>
      </c>
      <c r="AC33" s="48" t="str">
        <f>IF('SONUÇ ÇİZELGESİ'!AN32&gt;=1,34," ")</f>
        <v xml:space="preserve"> </v>
      </c>
      <c r="AD33" s="48" t="str">
        <f>IF('SONUÇ ÇİZELGESİ'!M32&gt;=1,7," ")</f>
        <v xml:space="preserve"> </v>
      </c>
      <c r="AE33" s="48" t="str">
        <f>IF('SONUÇ ÇİZELGESİ'!N32&gt;=1,8," ")</f>
        <v xml:space="preserve"> </v>
      </c>
      <c r="AF33" s="48" t="str">
        <f>IF('SONUÇ ÇİZELGESİ'!AB32&gt;=1,22," ")</f>
        <v xml:space="preserve"> </v>
      </c>
      <c r="AG33" s="48" t="str">
        <f>IF('SONUÇ ÇİZELGESİ'!AR32&gt;=1,38," ")</f>
        <v xml:space="preserve"> </v>
      </c>
      <c r="AH33" s="48" t="str">
        <f>IF('SONUÇ ÇİZELGESİ'!AD32&gt;=1,24," ")</f>
        <v xml:space="preserve"> </v>
      </c>
      <c r="AI33" s="48" t="str">
        <f>IF('SONUÇ ÇİZELGESİ'!AF32&gt;=1,26," ")</f>
        <v xml:space="preserve"> </v>
      </c>
      <c r="AJ33" s="48"/>
      <c r="AK33" s="48" t="str">
        <f>IF('SONUÇ ÇİZELGESİ'!AI32&gt;=1,29," ")</f>
        <v xml:space="preserve"> </v>
      </c>
      <c r="AL33" s="48" t="str">
        <f>IF('SONUÇ ÇİZELGESİ'!H32&gt;=1,2," ")</f>
        <v xml:space="preserve"> </v>
      </c>
      <c r="AM33" s="48" t="str">
        <f>IF('SONUÇ ÇİZELGESİ'!AK32&gt;=1,31," ")</f>
        <v xml:space="preserve"> </v>
      </c>
      <c r="AN33" s="48" t="str">
        <f>IF('SONUÇ ÇİZELGESİ'!AM32&gt;=1,33," ")</f>
        <v xml:space="preserve"> </v>
      </c>
      <c r="AO33" s="48" t="str">
        <f>IF('SONUÇ ÇİZELGESİ'!AO32&gt;=1,35," ")</f>
        <v xml:space="preserve"> </v>
      </c>
      <c r="AP33" s="48"/>
      <c r="AQ33" s="48" t="str">
        <f>IF('SONUÇ ÇİZELGESİ'!W32&gt;=1,17," ")</f>
        <v xml:space="preserve"> </v>
      </c>
      <c r="AR33" s="48" t="str">
        <f>IF('SONUÇ ÇİZELGESİ'!AH32&gt;=1,28," ")</f>
        <v xml:space="preserve"> </v>
      </c>
      <c r="AS33" s="48"/>
      <c r="AT33" s="48" t="str">
        <f>IF('SONUÇ ÇİZELGESİ'!P32&gt;=1,10," ")</f>
        <v xml:space="preserve"> </v>
      </c>
      <c r="AU33" s="48" t="str">
        <f>IF('SONUÇ ÇİZELGESİ'!Q32&gt;=1,11," ")</f>
        <v xml:space="preserve"> </v>
      </c>
      <c r="AV33" s="48" t="str">
        <f>IF('SONUÇ ÇİZELGESİ'!Y32&gt;=1,19," ")</f>
        <v xml:space="preserve"> </v>
      </c>
      <c r="AW33" s="48" t="str">
        <f>IF('SONUÇ ÇİZELGESİ'!AA32&gt;=1,21," ")</f>
        <v xml:space="preserve"> </v>
      </c>
      <c r="AX33" s="48" t="str">
        <f>IF('SONUÇ ÇİZELGESİ'!H32&gt;=1,2," ")</f>
        <v xml:space="preserve"> </v>
      </c>
      <c r="AY33" s="50" t="str">
        <f>IF('SONUÇ ÇİZELGESİ'!BC32&gt;=1,"Önemli"," ")</f>
        <v xml:space="preserve"> </v>
      </c>
      <c r="BA33" s="18"/>
    </row>
    <row r="34" spans="1:53" ht="20.100000000000001" customHeight="1" thickBot="1">
      <c r="A34" s="80"/>
      <c r="C34" s="47">
        <v>29</v>
      </c>
      <c r="D34" s="65">
        <f>'SONUÇ ÇİZELGESİ'!D33</f>
        <v>0</v>
      </c>
      <c r="E34" s="57">
        <f>'SONUÇ ÇİZELGESİ'!E33</f>
        <v>0</v>
      </c>
      <c r="F34" s="59"/>
      <c r="G34" s="21" t="str">
        <f>IF('SONUÇ ÇİZELGESİ'!BA33&gt;=1,47," ")</f>
        <v xml:space="preserve"> </v>
      </c>
      <c r="H34" s="49" t="str">
        <f>IF('SONUÇ ÇİZELGESİ'!I33&gt;=1,3," ")</f>
        <v xml:space="preserve"> </v>
      </c>
      <c r="I34" s="49" t="str">
        <f>IF('SONUÇ ÇİZELGESİ'!G33&gt;=1,1," ")</f>
        <v xml:space="preserve"> </v>
      </c>
      <c r="J34" s="49" t="str">
        <f>IF('SONUÇ ÇİZELGESİ'!M33&gt;=1,7," ")</f>
        <v xml:space="preserve"> </v>
      </c>
      <c r="K34" s="48" t="str">
        <f>IF('SONUÇ ÇİZELGESİ'!S33&gt;=1,13," ")</f>
        <v xml:space="preserve"> </v>
      </c>
      <c r="L34" s="48" t="str">
        <f>IF('SONUÇ ÇİZELGESİ'!L33&gt;=1,6," ")</f>
        <v xml:space="preserve"> </v>
      </c>
      <c r="M34" s="48" t="str">
        <f>IF('SONUÇ ÇİZELGESİ'!N33&gt;=1,8," ")</f>
        <v xml:space="preserve"> </v>
      </c>
      <c r="N34" s="48" t="str">
        <f>IF('SONUÇ ÇİZELGESİ'!O33&gt;=1,9," ")</f>
        <v xml:space="preserve"> </v>
      </c>
      <c r="O34" s="48" t="str">
        <f>IF('SONUÇ ÇİZELGESİ'!R33&gt;=1,12," ")</f>
        <v xml:space="preserve"> </v>
      </c>
      <c r="P34" s="48" t="str">
        <f>IF('SONUÇ ÇİZELGESİ'!T33&gt;=1,14," ")</f>
        <v xml:space="preserve"> </v>
      </c>
      <c r="Q34" s="48" t="str">
        <f>IF('SONUÇ ÇİZELGESİ'!W33&gt;=1,17," ")</f>
        <v xml:space="preserve"> </v>
      </c>
      <c r="R34" s="48" t="str">
        <f>IF('SONUÇ ÇİZELGESİ'!U33&gt;=1,15," ")</f>
        <v xml:space="preserve"> </v>
      </c>
      <c r="S34" s="48" t="str">
        <f>IF('SONUÇ ÇİZELGESİ'!V33&gt;=1,16," ")</f>
        <v xml:space="preserve"> </v>
      </c>
      <c r="T34" s="48" t="str">
        <f>IF('SONUÇ ÇİZELGESİ'!W33&gt;=1,17," ")</f>
        <v xml:space="preserve"> </v>
      </c>
      <c r="U34" s="48" t="str">
        <f>IF('SONUÇ ÇİZELGESİ'!Y33&gt;=1,19," ")</f>
        <v xml:space="preserve"> </v>
      </c>
      <c r="V34" s="48" t="str">
        <f>IF('SONUÇ ÇİZELGESİ'!AP33&gt;=1,36," ")</f>
        <v xml:space="preserve"> </v>
      </c>
      <c r="W34" s="48" t="str">
        <f>IF('SONUÇ ÇİZELGESİ'!K33&gt;=1,5," ")</f>
        <v xml:space="preserve"> </v>
      </c>
      <c r="X34" s="48" t="str">
        <f>IF('SONUÇ ÇİZELGESİ'!L33&gt;=1,6," ")</f>
        <v xml:space="preserve"> </v>
      </c>
      <c r="Y34" s="48" t="str">
        <f>IF('SONUÇ ÇİZELGESİ'!X33&gt;=1,18," ")</f>
        <v xml:space="preserve"> </v>
      </c>
      <c r="Z34" s="48" t="str">
        <f>IF('SONUÇ ÇİZELGESİ'!Z33&gt;=1,20," ")</f>
        <v xml:space="preserve"> </v>
      </c>
      <c r="AA34" s="48" t="str">
        <f>IF('SONUÇ ÇİZELGESİ'!AC33&gt;=1,23," ")</f>
        <v xml:space="preserve"> </v>
      </c>
      <c r="AB34" s="48" t="str">
        <f>IF('SONUÇ ÇİZELGESİ'!AE33&gt;=1,25," ")</f>
        <v xml:space="preserve"> </v>
      </c>
      <c r="AC34" s="48" t="str">
        <f>IF('SONUÇ ÇİZELGESİ'!AN33&gt;=1,34," ")</f>
        <v xml:space="preserve"> </v>
      </c>
      <c r="AD34" s="48" t="str">
        <f>IF('SONUÇ ÇİZELGESİ'!M33&gt;=1,7," ")</f>
        <v xml:space="preserve"> </v>
      </c>
      <c r="AE34" s="48" t="str">
        <f>IF('SONUÇ ÇİZELGESİ'!N33&gt;=1,8," ")</f>
        <v xml:space="preserve"> </v>
      </c>
      <c r="AF34" s="48" t="str">
        <f>IF('SONUÇ ÇİZELGESİ'!AB33&gt;=1,22," ")</f>
        <v xml:space="preserve"> </v>
      </c>
      <c r="AG34" s="48" t="str">
        <f>IF('SONUÇ ÇİZELGESİ'!AR33&gt;=1,38," ")</f>
        <v xml:space="preserve"> </v>
      </c>
      <c r="AH34" s="48" t="str">
        <f>IF('SONUÇ ÇİZELGESİ'!AD33&gt;=1,24," ")</f>
        <v xml:space="preserve"> </v>
      </c>
      <c r="AI34" s="48" t="str">
        <f>IF('SONUÇ ÇİZELGESİ'!AF33&gt;=1,26," ")</f>
        <v xml:space="preserve"> </v>
      </c>
      <c r="AJ34" s="48"/>
      <c r="AK34" s="48" t="str">
        <f>IF('SONUÇ ÇİZELGESİ'!AI33&gt;=1,29," ")</f>
        <v xml:space="preserve"> </v>
      </c>
      <c r="AL34" s="48" t="str">
        <f>IF('SONUÇ ÇİZELGESİ'!H33&gt;=1,2," ")</f>
        <v xml:space="preserve"> </v>
      </c>
      <c r="AM34" s="48" t="str">
        <f>IF('SONUÇ ÇİZELGESİ'!AK33&gt;=1,31," ")</f>
        <v xml:space="preserve"> </v>
      </c>
      <c r="AN34" s="48" t="str">
        <f>IF('SONUÇ ÇİZELGESİ'!AM33&gt;=1,33," ")</f>
        <v xml:space="preserve"> </v>
      </c>
      <c r="AO34" s="48" t="str">
        <f>IF('SONUÇ ÇİZELGESİ'!AO33&gt;=1,35," ")</f>
        <v xml:space="preserve"> </v>
      </c>
      <c r="AP34" s="48"/>
      <c r="AQ34" s="48" t="str">
        <f>IF('SONUÇ ÇİZELGESİ'!W33&gt;=1,17," ")</f>
        <v xml:space="preserve"> </v>
      </c>
      <c r="AR34" s="48" t="str">
        <f>IF('SONUÇ ÇİZELGESİ'!AH33&gt;=1,28," ")</f>
        <v xml:space="preserve"> </v>
      </c>
      <c r="AS34" s="48"/>
      <c r="AT34" s="48" t="str">
        <f>IF('SONUÇ ÇİZELGESİ'!P33&gt;=1,10," ")</f>
        <v xml:space="preserve"> </v>
      </c>
      <c r="AU34" s="48" t="str">
        <f>IF('SONUÇ ÇİZELGESİ'!Q33&gt;=1,11," ")</f>
        <v xml:space="preserve"> </v>
      </c>
      <c r="AV34" s="48" t="str">
        <f>IF('SONUÇ ÇİZELGESİ'!Y33&gt;=1,19," ")</f>
        <v xml:space="preserve"> </v>
      </c>
      <c r="AW34" s="48" t="str">
        <f>IF('SONUÇ ÇİZELGESİ'!AA33&gt;=1,21," ")</f>
        <v xml:space="preserve"> </v>
      </c>
      <c r="AX34" s="48" t="str">
        <f>IF('SONUÇ ÇİZELGESİ'!H33&gt;=1,2," ")</f>
        <v xml:space="preserve"> </v>
      </c>
      <c r="AY34" s="50" t="str">
        <f>IF('SONUÇ ÇİZELGESİ'!BC33&gt;=1,"Önemli"," ")</f>
        <v xml:space="preserve"> </v>
      </c>
      <c r="BA34" s="18"/>
    </row>
    <row r="35" spans="1:53" ht="20.100000000000001" customHeight="1" thickBot="1">
      <c r="A35" s="80"/>
      <c r="C35" s="47">
        <v>30</v>
      </c>
      <c r="D35" s="65">
        <f>'SONUÇ ÇİZELGESİ'!D34</f>
        <v>0</v>
      </c>
      <c r="E35" s="57">
        <f>'SONUÇ ÇİZELGESİ'!E34</f>
        <v>0</v>
      </c>
      <c r="F35" s="59"/>
      <c r="G35" s="21" t="str">
        <f>IF('SONUÇ ÇİZELGESİ'!BA34&gt;=1,47," ")</f>
        <v xml:space="preserve"> </v>
      </c>
      <c r="H35" s="49" t="str">
        <f>IF('SONUÇ ÇİZELGESİ'!I34&gt;=1,3," ")</f>
        <v xml:space="preserve"> </v>
      </c>
      <c r="I35" s="49" t="str">
        <f>IF('SONUÇ ÇİZELGESİ'!G34&gt;=1,1," ")</f>
        <v xml:space="preserve"> </v>
      </c>
      <c r="J35" s="49" t="str">
        <f>IF('SONUÇ ÇİZELGESİ'!M34&gt;=1,7," ")</f>
        <v xml:space="preserve"> </v>
      </c>
      <c r="K35" s="48" t="str">
        <f>IF('SONUÇ ÇİZELGESİ'!S34&gt;=1,13," ")</f>
        <v xml:space="preserve"> </v>
      </c>
      <c r="L35" s="48" t="str">
        <f>IF('SONUÇ ÇİZELGESİ'!L34&gt;=1,6," ")</f>
        <v xml:space="preserve"> </v>
      </c>
      <c r="M35" s="48" t="str">
        <f>IF('SONUÇ ÇİZELGESİ'!N34&gt;=1,8," ")</f>
        <v xml:space="preserve"> </v>
      </c>
      <c r="N35" s="48" t="str">
        <f>IF('SONUÇ ÇİZELGESİ'!O34&gt;=1,9," ")</f>
        <v xml:space="preserve"> </v>
      </c>
      <c r="O35" s="48" t="str">
        <f>IF('SONUÇ ÇİZELGESİ'!R34&gt;=1,12," ")</f>
        <v xml:space="preserve"> </v>
      </c>
      <c r="P35" s="48" t="str">
        <f>IF('SONUÇ ÇİZELGESİ'!T34&gt;=1,14," ")</f>
        <v xml:space="preserve"> </v>
      </c>
      <c r="Q35" s="48" t="str">
        <f>IF('SONUÇ ÇİZELGESİ'!W34&gt;=1,17," ")</f>
        <v xml:space="preserve"> </v>
      </c>
      <c r="R35" s="48" t="str">
        <f>IF('SONUÇ ÇİZELGESİ'!U34&gt;=1,15," ")</f>
        <v xml:space="preserve"> </v>
      </c>
      <c r="S35" s="48" t="str">
        <f>IF('SONUÇ ÇİZELGESİ'!V34&gt;=1,16," ")</f>
        <v xml:space="preserve"> </v>
      </c>
      <c r="T35" s="48" t="str">
        <f>IF('SONUÇ ÇİZELGESİ'!W34&gt;=1,17," ")</f>
        <v xml:space="preserve"> </v>
      </c>
      <c r="U35" s="48" t="str">
        <f>IF('SONUÇ ÇİZELGESİ'!Y34&gt;=1,19," ")</f>
        <v xml:space="preserve"> </v>
      </c>
      <c r="V35" s="48" t="str">
        <f>IF('SONUÇ ÇİZELGESİ'!AP34&gt;=1,36," ")</f>
        <v xml:space="preserve"> </v>
      </c>
      <c r="W35" s="48" t="str">
        <f>IF('SONUÇ ÇİZELGESİ'!K34&gt;=1,5," ")</f>
        <v xml:space="preserve"> </v>
      </c>
      <c r="X35" s="48" t="str">
        <f>IF('SONUÇ ÇİZELGESİ'!L34&gt;=1,6," ")</f>
        <v xml:space="preserve"> </v>
      </c>
      <c r="Y35" s="48" t="str">
        <f>IF('SONUÇ ÇİZELGESİ'!X34&gt;=1,18," ")</f>
        <v xml:space="preserve"> </v>
      </c>
      <c r="Z35" s="48" t="str">
        <f>IF('SONUÇ ÇİZELGESİ'!Z34&gt;=1,20," ")</f>
        <v xml:space="preserve"> </v>
      </c>
      <c r="AA35" s="48" t="str">
        <f>IF('SONUÇ ÇİZELGESİ'!AC34&gt;=1,23," ")</f>
        <v xml:space="preserve"> </v>
      </c>
      <c r="AB35" s="48" t="str">
        <f>IF('SONUÇ ÇİZELGESİ'!AE34&gt;=1,25," ")</f>
        <v xml:space="preserve"> </v>
      </c>
      <c r="AC35" s="48" t="str">
        <f>IF('SONUÇ ÇİZELGESİ'!AN34&gt;=1,34," ")</f>
        <v xml:space="preserve"> </v>
      </c>
      <c r="AD35" s="48" t="str">
        <f>IF('SONUÇ ÇİZELGESİ'!M34&gt;=1,7," ")</f>
        <v xml:space="preserve"> </v>
      </c>
      <c r="AE35" s="48" t="str">
        <f>IF('SONUÇ ÇİZELGESİ'!N34&gt;=1,8," ")</f>
        <v xml:space="preserve"> </v>
      </c>
      <c r="AF35" s="48" t="str">
        <f>IF('SONUÇ ÇİZELGESİ'!AB34&gt;=1,22," ")</f>
        <v xml:space="preserve"> </v>
      </c>
      <c r="AG35" s="48" t="str">
        <f>IF('SONUÇ ÇİZELGESİ'!AR34&gt;=1,38," ")</f>
        <v xml:space="preserve"> </v>
      </c>
      <c r="AH35" s="48" t="str">
        <f>IF('SONUÇ ÇİZELGESİ'!AD34&gt;=1,24," ")</f>
        <v xml:space="preserve"> </v>
      </c>
      <c r="AI35" s="48" t="str">
        <f>IF('SONUÇ ÇİZELGESİ'!AF34&gt;=1,26," ")</f>
        <v xml:space="preserve"> </v>
      </c>
      <c r="AJ35" s="48"/>
      <c r="AK35" s="48" t="str">
        <f>IF('SONUÇ ÇİZELGESİ'!AI34&gt;=1,29," ")</f>
        <v xml:space="preserve"> </v>
      </c>
      <c r="AL35" s="48" t="str">
        <f>IF('SONUÇ ÇİZELGESİ'!H34&gt;=1,2," ")</f>
        <v xml:space="preserve"> </v>
      </c>
      <c r="AM35" s="48" t="str">
        <f>IF('SONUÇ ÇİZELGESİ'!AK34&gt;=1,31," ")</f>
        <v xml:space="preserve"> </v>
      </c>
      <c r="AN35" s="48" t="str">
        <f>IF('SONUÇ ÇİZELGESİ'!AM34&gt;=1,33," ")</f>
        <v xml:space="preserve"> </v>
      </c>
      <c r="AO35" s="48" t="str">
        <f>IF('SONUÇ ÇİZELGESİ'!AO34&gt;=1,35," ")</f>
        <v xml:space="preserve"> </v>
      </c>
      <c r="AP35" s="48"/>
      <c r="AQ35" s="48" t="str">
        <f>IF('SONUÇ ÇİZELGESİ'!W34&gt;=1,17," ")</f>
        <v xml:space="preserve"> </v>
      </c>
      <c r="AR35" s="48" t="str">
        <f>IF('SONUÇ ÇİZELGESİ'!AH34&gt;=1,28," ")</f>
        <v xml:space="preserve"> </v>
      </c>
      <c r="AS35" s="48"/>
      <c r="AT35" s="48" t="str">
        <f>IF('SONUÇ ÇİZELGESİ'!P34&gt;=1,10," ")</f>
        <v xml:space="preserve"> </v>
      </c>
      <c r="AU35" s="48" t="str">
        <f>IF('SONUÇ ÇİZELGESİ'!Q34&gt;=1,11," ")</f>
        <v xml:space="preserve"> </v>
      </c>
      <c r="AV35" s="48" t="str">
        <f>IF('SONUÇ ÇİZELGESİ'!Y34&gt;=1,19," ")</f>
        <v xml:space="preserve"> </v>
      </c>
      <c r="AW35" s="48" t="str">
        <f>IF('SONUÇ ÇİZELGESİ'!AA34&gt;=1,21," ")</f>
        <v xml:space="preserve"> </v>
      </c>
      <c r="AX35" s="48" t="str">
        <f>IF('SONUÇ ÇİZELGESİ'!H34&gt;=1,2," ")</f>
        <v xml:space="preserve"> </v>
      </c>
      <c r="AY35" s="50" t="str">
        <f>IF('SONUÇ ÇİZELGESİ'!BC34&gt;=1,"Önemli"," ")</f>
        <v xml:space="preserve"> </v>
      </c>
      <c r="BA35" s="18"/>
    </row>
    <row r="36" spans="1:53" ht="20.100000000000001" customHeight="1" thickBot="1">
      <c r="A36" s="80"/>
      <c r="C36" s="47">
        <v>31</v>
      </c>
      <c r="D36" s="65">
        <f>'SONUÇ ÇİZELGESİ'!D35</f>
        <v>0</v>
      </c>
      <c r="E36" s="57">
        <f>'SONUÇ ÇİZELGESİ'!E35</f>
        <v>0</v>
      </c>
      <c r="F36" s="59"/>
      <c r="G36" s="21" t="str">
        <f>IF('SONUÇ ÇİZELGESİ'!BA35&gt;=1,47," ")</f>
        <v xml:space="preserve"> </v>
      </c>
      <c r="H36" s="49" t="str">
        <f>IF('SONUÇ ÇİZELGESİ'!I35&gt;=1,3," ")</f>
        <v xml:space="preserve"> </v>
      </c>
      <c r="I36" s="49" t="str">
        <f>IF('SONUÇ ÇİZELGESİ'!G35&gt;=1,1," ")</f>
        <v xml:space="preserve"> </v>
      </c>
      <c r="J36" s="49" t="str">
        <f>IF('SONUÇ ÇİZELGESİ'!M35&gt;=1,7," ")</f>
        <v xml:space="preserve"> </v>
      </c>
      <c r="K36" s="48" t="str">
        <f>IF('SONUÇ ÇİZELGESİ'!S35&gt;=1,13," ")</f>
        <v xml:space="preserve"> </v>
      </c>
      <c r="L36" s="48" t="str">
        <f>IF('SONUÇ ÇİZELGESİ'!L35&gt;=1,6," ")</f>
        <v xml:space="preserve"> </v>
      </c>
      <c r="M36" s="48" t="str">
        <f>IF('SONUÇ ÇİZELGESİ'!N35&gt;=1,8," ")</f>
        <v xml:space="preserve"> </v>
      </c>
      <c r="N36" s="48" t="str">
        <f>IF('SONUÇ ÇİZELGESİ'!O35&gt;=1,9," ")</f>
        <v xml:space="preserve"> </v>
      </c>
      <c r="O36" s="48" t="str">
        <f>IF('SONUÇ ÇİZELGESİ'!R35&gt;=1,12," ")</f>
        <v xml:space="preserve"> </v>
      </c>
      <c r="P36" s="48" t="str">
        <f>IF('SONUÇ ÇİZELGESİ'!T35&gt;=1,14," ")</f>
        <v xml:space="preserve"> </v>
      </c>
      <c r="Q36" s="48" t="str">
        <f>IF('SONUÇ ÇİZELGESİ'!W35&gt;=1,17," ")</f>
        <v xml:space="preserve"> </v>
      </c>
      <c r="R36" s="48" t="str">
        <f>IF('SONUÇ ÇİZELGESİ'!U35&gt;=1,15," ")</f>
        <v xml:space="preserve"> </v>
      </c>
      <c r="S36" s="48" t="str">
        <f>IF('SONUÇ ÇİZELGESİ'!V35&gt;=1,16," ")</f>
        <v xml:space="preserve"> </v>
      </c>
      <c r="T36" s="48" t="str">
        <f>IF('SONUÇ ÇİZELGESİ'!W35&gt;=1,17," ")</f>
        <v xml:space="preserve"> </v>
      </c>
      <c r="U36" s="48" t="str">
        <f>IF('SONUÇ ÇİZELGESİ'!Y35&gt;=1,19," ")</f>
        <v xml:space="preserve"> </v>
      </c>
      <c r="V36" s="48" t="str">
        <f>IF('SONUÇ ÇİZELGESİ'!AP35&gt;=1,36," ")</f>
        <v xml:space="preserve"> </v>
      </c>
      <c r="W36" s="48" t="str">
        <f>IF('SONUÇ ÇİZELGESİ'!K35&gt;=1,5," ")</f>
        <v xml:space="preserve"> </v>
      </c>
      <c r="X36" s="48" t="str">
        <f>IF('SONUÇ ÇİZELGESİ'!L35&gt;=1,6," ")</f>
        <v xml:space="preserve"> </v>
      </c>
      <c r="Y36" s="48" t="str">
        <f>IF('SONUÇ ÇİZELGESİ'!X35&gt;=1,18," ")</f>
        <v xml:space="preserve"> </v>
      </c>
      <c r="Z36" s="48" t="str">
        <f>IF('SONUÇ ÇİZELGESİ'!Z35&gt;=1,20," ")</f>
        <v xml:space="preserve"> </v>
      </c>
      <c r="AA36" s="48" t="str">
        <f>IF('SONUÇ ÇİZELGESİ'!AC35&gt;=1,23," ")</f>
        <v xml:space="preserve"> </v>
      </c>
      <c r="AB36" s="48" t="str">
        <f>IF('SONUÇ ÇİZELGESİ'!AE35&gt;=1,25," ")</f>
        <v xml:space="preserve"> </v>
      </c>
      <c r="AC36" s="48" t="str">
        <f>IF('SONUÇ ÇİZELGESİ'!AN35&gt;=1,34," ")</f>
        <v xml:space="preserve"> </v>
      </c>
      <c r="AD36" s="48" t="str">
        <f>IF('SONUÇ ÇİZELGESİ'!M35&gt;=1,7," ")</f>
        <v xml:space="preserve"> </v>
      </c>
      <c r="AE36" s="48" t="str">
        <f>IF('SONUÇ ÇİZELGESİ'!N35&gt;=1,8," ")</f>
        <v xml:space="preserve"> </v>
      </c>
      <c r="AF36" s="48" t="str">
        <f>IF('SONUÇ ÇİZELGESİ'!AB35&gt;=1,22," ")</f>
        <v xml:space="preserve"> </v>
      </c>
      <c r="AG36" s="48" t="str">
        <f>IF('SONUÇ ÇİZELGESİ'!AR35&gt;=1,38," ")</f>
        <v xml:space="preserve"> </v>
      </c>
      <c r="AH36" s="48" t="str">
        <f>IF('SONUÇ ÇİZELGESİ'!AD35&gt;=1,24," ")</f>
        <v xml:space="preserve"> </v>
      </c>
      <c r="AI36" s="48" t="str">
        <f>IF('SONUÇ ÇİZELGESİ'!AF35&gt;=1,26," ")</f>
        <v xml:space="preserve"> </v>
      </c>
      <c r="AJ36" s="48"/>
      <c r="AK36" s="48" t="str">
        <f>IF('SONUÇ ÇİZELGESİ'!AI35&gt;=1,29," ")</f>
        <v xml:space="preserve"> </v>
      </c>
      <c r="AL36" s="48" t="str">
        <f>IF('SONUÇ ÇİZELGESİ'!H35&gt;=1,2," ")</f>
        <v xml:space="preserve"> </v>
      </c>
      <c r="AM36" s="48" t="str">
        <f>IF('SONUÇ ÇİZELGESİ'!AK35&gt;=1,31," ")</f>
        <v xml:space="preserve"> </v>
      </c>
      <c r="AN36" s="48" t="str">
        <f>IF('SONUÇ ÇİZELGESİ'!AM35&gt;=1,33," ")</f>
        <v xml:space="preserve"> </v>
      </c>
      <c r="AO36" s="48" t="str">
        <f>IF('SONUÇ ÇİZELGESİ'!AO35&gt;=1,35," ")</f>
        <v xml:space="preserve"> </v>
      </c>
      <c r="AP36" s="48"/>
      <c r="AQ36" s="48" t="str">
        <f>IF('SONUÇ ÇİZELGESİ'!W35&gt;=1,17," ")</f>
        <v xml:space="preserve"> </v>
      </c>
      <c r="AR36" s="48" t="str">
        <f>IF('SONUÇ ÇİZELGESİ'!AH35&gt;=1,28," ")</f>
        <v xml:space="preserve"> </v>
      </c>
      <c r="AS36" s="48"/>
      <c r="AT36" s="48" t="str">
        <f>IF('SONUÇ ÇİZELGESİ'!P35&gt;=1,10," ")</f>
        <v xml:space="preserve"> </v>
      </c>
      <c r="AU36" s="48" t="str">
        <f>IF('SONUÇ ÇİZELGESİ'!Q35&gt;=1,11," ")</f>
        <v xml:space="preserve"> </v>
      </c>
      <c r="AV36" s="48" t="str">
        <f>IF('SONUÇ ÇİZELGESİ'!Y35&gt;=1,19," ")</f>
        <v xml:space="preserve"> </v>
      </c>
      <c r="AW36" s="48" t="str">
        <f>IF('SONUÇ ÇİZELGESİ'!AA35&gt;=1,21," ")</f>
        <v xml:space="preserve"> </v>
      </c>
      <c r="AX36" s="48" t="str">
        <f>IF('SONUÇ ÇİZELGESİ'!H35&gt;=1,2," ")</f>
        <v xml:space="preserve"> </v>
      </c>
      <c r="AY36" s="50" t="str">
        <f>IF('SONUÇ ÇİZELGESİ'!BC35&gt;=1,"Önemli"," ")</f>
        <v xml:space="preserve"> </v>
      </c>
      <c r="BA36" s="18"/>
    </row>
    <row r="37" spans="1:53" ht="20.100000000000001" customHeight="1" thickBot="1">
      <c r="A37" s="80"/>
      <c r="C37" s="47">
        <v>32</v>
      </c>
      <c r="D37" s="65">
        <f>'SONUÇ ÇİZELGESİ'!D36</f>
        <v>0</v>
      </c>
      <c r="E37" s="57">
        <f>'SONUÇ ÇİZELGESİ'!E36</f>
        <v>0</v>
      </c>
      <c r="F37" s="59"/>
      <c r="G37" s="21" t="str">
        <f>IF('SONUÇ ÇİZELGESİ'!BA36&gt;=1,47," ")</f>
        <v xml:space="preserve"> </v>
      </c>
      <c r="H37" s="49" t="str">
        <f>IF('SONUÇ ÇİZELGESİ'!I36&gt;=1,3," ")</f>
        <v xml:space="preserve"> </v>
      </c>
      <c r="I37" s="49" t="str">
        <f>IF('SONUÇ ÇİZELGESİ'!G36&gt;=1,1," ")</f>
        <v xml:space="preserve"> </v>
      </c>
      <c r="J37" s="49" t="str">
        <f>IF('SONUÇ ÇİZELGESİ'!M36&gt;=1,7," ")</f>
        <v xml:space="preserve"> </v>
      </c>
      <c r="K37" s="48" t="str">
        <f>IF('SONUÇ ÇİZELGESİ'!S36&gt;=1,13," ")</f>
        <v xml:space="preserve"> </v>
      </c>
      <c r="L37" s="48" t="str">
        <f>IF('SONUÇ ÇİZELGESİ'!L36&gt;=1,6," ")</f>
        <v xml:space="preserve"> </v>
      </c>
      <c r="M37" s="48" t="str">
        <f>IF('SONUÇ ÇİZELGESİ'!N36&gt;=1,8," ")</f>
        <v xml:space="preserve"> </v>
      </c>
      <c r="N37" s="48" t="str">
        <f>IF('SONUÇ ÇİZELGESİ'!O36&gt;=1,9," ")</f>
        <v xml:space="preserve"> </v>
      </c>
      <c r="O37" s="48" t="str">
        <f>IF('SONUÇ ÇİZELGESİ'!R36&gt;=1,12," ")</f>
        <v xml:space="preserve"> </v>
      </c>
      <c r="P37" s="48" t="str">
        <f>IF('SONUÇ ÇİZELGESİ'!T36&gt;=1,14," ")</f>
        <v xml:space="preserve"> </v>
      </c>
      <c r="Q37" s="48" t="str">
        <f>IF('SONUÇ ÇİZELGESİ'!W36&gt;=1,17," ")</f>
        <v xml:space="preserve"> </v>
      </c>
      <c r="R37" s="48" t="str">
        <f>IF('SONUÇ ÇİZELGESİ'!U36&gt;=1,15," ")</f>
        <v xml:space="preserve"> </v>
      </c>
      <c r="S37" s="48" t="str">
        <f>IF('SONUÇ ÇİZELGESİ'!V36&gt;=1,16," ")</f>
        <v xml:space="preserve"> </v>
      </c>
      <c r="T37" s="48" t="str">
        <f>IF('SONUÇ ÇİZELGESİ'!W36&gt;=1,17," ")</f>
        <v xml:space="preserve"> </v>
      </c>
      <c r="U37" s="48" t="str">
        <f>IF('SONUÇ ÇİZELGESİ'!Y36&gt;=1,19," ")</f>
        <v xml:space="preserve"> </v>
      </c>
      <c r="V37" s="48" t="str">
        <f>IF('SONUÇ ÇİZELGESİ'!AP36&gt;=1,36," ")</f>
        <v xml:space="preserve"> </v>
      </c>
      <c r="W37" s="48" t="str">
        <f>IF('SONUÇ ÇİZELGESİ'!K36&gt;=1,5," ")</f>
        <v xml:space="preserve"> </v>
      </c>
      <c r="X37" s="48" t="str">
        <f>IF('SONUÇ ÇİZELGESİ'!L36&gt;=1,6," ")</f>
        <v xml:space="preserve"> </v>
      </c>
      <c r="Y37" s="48" t="str">
        <f>IF('SONUÇ ÇİZELGESİ'!X36&gt;=1,18," ")</f>
        <v xml:space="preserve"> </v>
      </c>
      <c r="Z37" s="48" t="str">
        <f>IF('SONUÇ ÇİZELGESİ'!Z36&gt;=1,20," ")</f>
        <v xml:space="preserve"> </v>
      </c>
      <c r="AA37" s="48" t="str">
        <f>IF('SONUÇ ÇİZELGESİ'!AC36&gt;=1,23," ")</f>
        <v xml:space="preserve"> </v>
      </c>
      <c r="AB37" s="48" t="str">
        <f>IF('SONUÇ ÇİZELGESİ'!AE36&gt;=1,25," ")</f>
        <v xml:space="preserve"> </v>
      </c>
      <c r="AC37" s="48" t="str">
        <f>IF('SONUÇ ÇİZELGESİ'!AN36&gt;=1,34," ")</f>
        <v xml:space="preserve"> </v>
      </c>
      <c r="AD37" s="48" t="str">
        <f>IF('SONUÇ ÇİZELGESİ'!M36&gt;=1,7," ")</f>
        <v xml:space="preserve"> </v>
      </c>
      <c r="AE37" s="48" t="str">
        <f>IF('SONUÇ ÇİZELGESİ'!N36&gt;=1,8," ")</f>
        <v xml:space="preserve"> </v>
      </c>
      <c r="AF37" s="48" t="str">
        <f>IF('SONUÇ ÇİZELGESİ'!AB36&gt;=1,22," ")</f>
        <v xml:space="preserve"> </v>
      </c>
      <c r="AG37" s="48" t="str">
        <f>IF('SONUÇ ÇİZELGESİ'!AR36&gt;=1,38," ")</f>
        <v xml:space="preserve"> </v>
      </c>
      <c r="AH37" s="48" t="str">
        <f>IF('SONUÇ ÇİZELGESİ'!AD36&gt;=1,24," ")</f>
        <v xml:space="preserve"> </v>
      </c>
      <c r="AI37" s="48" t="str">
        <f>IF('SONUÇ ÇİZELGESİ'!AF36&gt;=1,26," ")</f>
        <v xml:space="preserve"> </v>
      </c>
      <c r="AJ37" s="48"/>
      <c r="AK37" s="48" t="str">
        <f>IF('SONUÇ ÇİZELGESİ'!AI36&gt;=1,29," ")</f>
        <v xml:space="preserve"> </v>
      </c>
      <c r="AL37" s="48" t="str">
        <f>IF('SONUÇ ÇİZELGESİ'!H36&gt;=1,2," ")</f>
        <v xml:space="preserve"> </v>
      </c>
      <c r="AM37" s="48" t="str">
        <f>IF('SONUÇ ÇİZELGESİ'!AK36&gt;=1,31," ")</f>
        <v xml:space="preserve"> </v>
      </c>
      <c r="AN37" s="48" t="str">
        <f>IF('SONUÇ ÇİZELGESİ'!AM36&gt;=1,33," ")</f>
        <v xml:space="preserve"> </v>
      </c>
      <c r="AO37" s="48" t="str">
        <f>IF('SONUÇ ÇİZELGESİ'!AO36&gt;=1,35," ")</f>
        <v xml:space="preserve"> </v>
      </c>
      <c r="AP37" s="48"/>
      <c r="AQ37" s="48" t="str">
        <f>IF('SONUÇ ÇİZELGESİ'!W36&gt;=1,17," ")</f>
        <v xml:space="preserve"> </v>
      </c>
      <c r="AR37" s="48" t="str">
        <f>IF('SONUÇ ÇİZELGESİ'!AH36&gt;=1,28," ")</f>
        <v xml:space="preserve"> </v>
      </c>
      <c r="AS37" s="48"/>
      <c r="AT37" s="48" t="str">
        <f>IF('SONUÇ ÇİZELGESİ'!P36&gt;=1,10," ")</f>
        <v xml:space="preserve"> </v>
      </c>
      <c r="AU37" s="48" t="str">
        <f>IF('SONUÇ ÇİZELGESİ'!Q36&gt;=1,11," ")</f>
        <v xml:space="preserve"> </v>
      </c>
      <c r="AV37" s="48" t="str">
        <f>IF('SONUÇ ÇİZELGESİ'!Y36&gt;=1,19," ")</f>
        <v xml:space="preserve"> </v>
      </c>
      <c r="AW37" s="48" t="str">
        <f>IF('SONUÇ ÇİZELGESİ'!AA36&gt;=1,21," ")</f>
        <v xml:space="preserve"> </v>
      </c>
      <c r="AX37" s="48" t="str">
        <f>IF('SONUÇ ÇİZELGESİ'!H36&gt;=1,2," ")</f>
        <v xml:space="preserve"> </v>
      </c>
      <c r="AY37" s="50" t="str">
        <f>IF('SONUÇ ÇİZELGESİ'!BC36&gt;=1,"Önemli"," ")</f>
        <v xml:space="preserve"> </v>
      </c>
      <c r="BA37" s="18"/>
    </row>
    <row r="38" spans="1:53" ht="20.100000000000001" customHeight="1" thickBot="1">
      <c r="A38" s="80"/>
      <c r="C38" s="47">
        <v>33</v>
      </c>
      <c r="D38" s="65">
        <f>'SONUÇ ÇİZELGESİ'!D37</f>
        <v>0</v>
      </c>
      <c r="E38" s="57">
        <f>'SONUÇ ÇİZELGESİ'!E37</f>
        <v>0</v>
      </c>
      <c r="F38" s="59"/>
      <c r="G38" s="21" t="str">
        <f>IF('SONUÇ ÇİZELGESİ'!BA37&gt;=1,47," ")</f>
        <v xml:space="preserve"> </v>
      </c>
      <c r="H38" s="49" t="str">
        <f>IF('SONUÇ ÇİZELGESİ'!I37&gt;=1,3," ")</f>
        <v xml:space="preserve"> </v>
      </c>
      <c r="I38" s="49" t="str">
        <f>IF('SONUÇ ÇİZELGESİ'!G37&gt;=1,1," ")</f>
        <v xml:space="preserve"> </v>
      </c>
      <c r="J38" s="49" t="str">
        <f>IF('SONUÇ ÇİZELGESİ'!M37&gt;=1,7," ")</f>
        <v xml:space="preserve"> </v>
      </c>
      <c r="K38" s="48" t="str">
        <f>IF('SONUÇ ÇİZELGESİ'!S37&gt;=1,13," ")</f>
        <v xml:space="preserve"> </v>
      </c>
      <c r="L38" s="48" t="str">
        <f>IF('SONUÇ ÇİZELGESİ'!L37&gt;=1,6," ")</f>
        <v xml:space="preserve"> </v>
      </c>
      <c r="M38" s="48" t="str">
        <f>IF('SONUÇ ÇİZELGESİ'!N37&gt;=1,8," ")</f>
        <v xml:space="preserve"> </v>
      </c>
      <c r="N38" s="48" t="str">
        <f>IF('SONUÇ ÇİZELGESİ'!O37&gt;=1,9," ")</f>
        <v xml:space="preserve"> </v>
      </c>
      <c r="O38" s="48" t="str">
        <f>IF('SONUÇ ÇİZELGESİ'!R37&gt;=1,12," ")</f>
        <v xml:space="preserve"> </v>
      </c>
      <c r="P38" s="48" t="str">
        <f>IF('SONUÇ ÇİZELGESİ'!T37&gt;=1,14," ")</f>
        <v xml:space="preserve"> </v>
      </c>
      <c r="Q38" s="48" t="str">
        <f>IF('SONUÇ ÇİZELGESİ'!W37&gt;=1,17," ")</f>
        <v xml:space="preserve"> </v>
      </c>
      <c r="R38" s="48" t="str">
        <f>IF('SONUÇ ÇİZELGESİ'!U37&gt;=1,15," ")</f>
        <v xml:space="preserve"> </v>
      </c>
      <c r="S38" s="48" t="str">
        <f>IF('SONUÇ ÇİZELGESİ'!V37&gt;=1,16," ")</f>
        <v xml:space="preserve"> </v>
      </c>
      <c r="T38" s="48" t="str">
        <f>IF('SONUÇ ÇİZELGESİ'!W37&gt;=1,17," ")</f>
        <v xml:space="preserve"> </v>
      </c>
      <c r="U38" s="48" t="str">
        <f>IF('SONUÇ ÇİZELGESİ'!Y37&gt;=1,19," ")</f>
        <v xml:space="preserve"> </v>
      </c>
      <c r="V38" s="48" t="str">
        <f>IF('SONUÇ ÇİZELGESİ'!AP37&gt;=1,36," ")</f>
        <v xml:space="preserve"> </v>
      </c>
      <c r="W38" s="48" t="str">
        <f>IF('SONUÇ ÇİZELGESİ'!K37&gt;=1,5," ")</f>
        <v xml:space="preserve"> </v>
      </c>
      <c r="X38" s="48" t="str">
        <f>IF('SONUÇ ÇİZELGESİ'!L37&gt;=1,6," ")</f>
        <v xml:space="preserve"> </v>
      </c>
      <c r="Y38" s="48" t="str">
        <f>IF('SONUÇ ÇİZELGESİ'!X37&gt;=1,18," ")</f>
        <v xml:space="preserve"> </v>
      </c>
      <c r="Z38" s="48" t="str">
        <f>IF('SONUÇ ÇİZELGESİ'!Z37&gt;=1,20," ")</f>
        <v xml:space="preserve"> </v>
      </c>
      <c r="AA38" s="48" t="str">
        <f>IF('SONUÇ ÇİZELGESİ'!AC37&gt;=1,23," ")</f>
        <v xml:space="preserve"> </v>
      </c>
      <c r="AB38" s="48" t="str">
        <f>IF('SONUÇ ÇİZELGESİ'!AE37&gt;=1,25," ")</f>
        <v xml:space="preserve"> </v>
      </c>
      <c r="AC38" s="48" t="str">
        <f>IF('SONUÇ ÇİZELGESİ'!AN37&gt;=1,34," ")</f>
        <v xml:space="preserve"> </v>
      </c>
      <c r="AD38" s="48" t="str">
        <f>IF('SONUÇ ÇİZELGESİ'!M37&gt;=1,7," ")</f>
        <v xml:space="preserve"> </v>
      </c>
      <c r="AE38" s="48" t="str">
        <f>IF('SONUÇ ÇİZELGESİ'!N37&gt;=1,8," ")</f>
        <v xml:space="preserve"> </v>
      </c>
      <c r="AF38" s="48" t="str">
        <f>IF('SONUÇ ÇİZELGESİ'!AB37&gt;=1,22," ")</f>
        <v xml:space="preserve"> </v>
      </c>
      <c r="AG38" s="48" t="str">
        <f>IF('SONUÇ ÇİZELGESİ'!AR37&gt;=1,38," ")</f>
        <v xml:space="preserve"> </v>
      </c>
      <c r="AH38" s="48" t="str">
        <f>IF('SONUÇ ÇİZELGESİ'!AD37&gt;=1,24," ")</f>
        <v xml:space="preserve"> </v>
      </c>
      <c r="AI38" s="48" t="str">
        <f>IF('SONUÇ ÇİZELGESİ'!AF37&gt;=1,26," ")</f>
        <v xml:space="preserve"> </v>
      </c>
      <c r="AJ38" s="48"/>
      <c r="AK38" s="48" t="str">
        <f>IF('SONUÇ ÇİZELGESİ'!AI37&gt;=1,29," ")</f>
        <v xml:space="preserve"> </v>
      </c>
      <c r="AL38" s="48" t="str">
        <f>IF('SONUÇ ÇİZELGESİ'!H37&gt;=1,2," ")</f>
        <v xml:space="preserve"> </v>
      </c>
      <c r="AM38" s="48" t="str">
        <f>IF('SONUÇ ÇİZELGESİ'!AK37&gt;=1,31," ")</f>
        <v xml:space="preserve"> </v>
      </c>
      <c r="AN38" s="48" t="str">
        <f>IF('SONUÇ ÇİZELGESİ'!AM37&gt;=1,33," ")</f>
        <v xml:space="preserve"> </v>
      </c>
      <c r="AO38" s="48" t="str">
        <f>IF('SONUÇ ÇİZELGESİ'!AO37&gt;=1,35," ")</f>
        <v xml:space="preserve"> </v>
      </c>
      <c r="AP38" s="48"/>
      <c r="AQ38" s="48" t="str">
        <f>IF('SONUÇ ÇİZELGESİ'!W37&gt;=1,17," ")</f>
        <v xml:space="preserve"> </v>
      </c>
      <c r="AR38" s="48" t="str">
        <f>IF('SONUÇ ÇİZELGESİ'!AH37&gt;=1,28," ")</f>
        <v xml:space="preserve"> </v>
      </c>
      <c r="AS38" s="48"/>
      <c r="AT38" s="48" t="str">
        <f>IF('SONUÇ ÇİZELGESİ'!P37&gt;=1,10," ")</f>
        <v xml:space="preserve"> </v>
      </c>
      <c r="AU38" s="48" t="str">
        <f>IF('SONUÇ ÇİZELGESİ'!Q37&gt;=1,11," ")</f>
        <v xml:space="preserve"> </v>
      </c>
      <c r="AV38" s="48" t="str">
        <f>IF('SONUÇ ÇİZELGESİ'!Y37&gt;=1,19," ")</f>
        <v xml:space="preserve"> </v>
      </c>
      <c r="AW38" s="48" t="str">
        <f>IF('SONUÇ ÇİZELGESİ'!AA37&gt;=1,21," ")</f>
        <v xml:space="preserve"> </v>
      </c>
      <c r="AX38" s="48" t="str">
        <f>IF('SONUÇ ÇİZELGESİ'!H37&gt;=1,2," ")</f>
        <v xml:space="preserve"> </v>
      </c>
      <c r="AY38" s="50" t="str">
        <f>IF('SONUÇ ÇİZELGESİ'!BC37&gt;=1,"Önemli"," ")</f>
        <v xml:space="preserve"> </v>
      </c>
      <c r="BA38" s="18"/>
    </row>
    <row r="39" spans="1:53" ht="20.100000000000001" customHeight="1" thickBot="1">
      <c r="A39" s="80"/>
      <c r="C39" s="47">
        <v>34</v>
      </c>
      <c r="D39" s="65">
        <f>'SONUÇ ÇİZELGESİ'!D38</f>
        <v>0</v>
      </c>
      <c r="E39" s="57">
        <f>'SONUÇ ÇİZELGESİ'!E38</f>
        <v>0</v>
      </c>
      <c r="F39" s="59"/>
      <c r="G39" s="21" t="str">
        <f>IF('SONUÇ ÇİZELGESİ'!BA38&gt;=1,47," ")</f>
        <v xml:space="preserve"> </v>
      </c>
      <c r="H39" s="49" t="str">
        <f>IF('SONUÇ ÇİZELGESİ'!I38&gt;=1,3," ")</f>
        <v xml:space="preserve"> </v>
      </c>
      <c r="I39" s="49" t="str">
        <f>IF('SONUÇ ÇİZELGESİ'!G38&gt;=1,1," ")</f>
        <v xml:space="preserve"> </v>
      </c>
      <c r="J39" s="49" t="str">
        <f>IF('SONUÇ ÇİZELGESİ'!M38&gt;=1,7," ")</f>
        <v xml:space="preserve"> </v>
      </c>
      <c r="K39" s="48" t="str">
        <f>IF('SONUÇ ÇİZELGESİ'!S38&gt;=1,13," ")</f>
        <v xml:space="preserve"> </v>
      </c>
      <c r="L39" s="48" t="str">
        <f>IF('SONUÇ ÇİZELGESİ'!L38&gt;=1,6," ")</f>
        <v xml:space="preserve"> </v>
      </c>
      <c r="M39" s="48" t="str">
        <f>IF('SONUÇ ÇİZELGESİ'!N38&gt;=1,8," ")</f>
        <v xml:space="preserve"> </v>
      </c>
      <c r="N39" s="48" t="str">
        <f>IF('SONUÇ ÇİZELGESİ'!O38&gt;=1,9," ")</f>
        <v xml:space="preserve"> </v>
      </c>
      <c r="O39" s="48" t="str">
        <f>IF('SONUÇ ÇİZELGESİ'!R38&gt;=1,12," ")</f>
        <v xml:space="preserve"> </v>
      </c>
      <c r="P39" s="48" t="str">
        <f>IF('SONUÇ ÇİZELGESİ'!T38&gt;=1,14," ")</f>
        <v xml:space="preserve"> </v>
      </c>
      <c r="Q39" s="48" t="str">
        <f>IF('SONUÇ ÇİZELGESİ'!W38&gt;=1,17," ")</f>
        <v xml:space="preserve"> </v>
      </c>
      <c r="R39" s="48" t="str">
        <f>IF('SONUÇ ÇİZELGESİ'!U38&gt;=1,15," ")</f>
        <v xml:space="preserve"> </v>
      </c>
      <c r="S39" s="48" t="str">
        <f>IF('SONUÇ ÇİZELGESİ'!V38&gt;=1,16," ")</f>
        <v xml:space="preserve"> </v>
      </c>
      <c r="T39" s="48" t="str">
        <f>IF('SONUÇ ÇİZELGESİ'!W38&gt;=1,17," ")</f>
        <v xml:space="preserve"> </v>
      </c>
      <c r="U39" s="48" t="str">
        <f>IF('SONUÇ ÇİZELGESİ'!Y38&gt;=1,19," ")</f>
        <v xml:space="preserve"> </v>
      </c>
      <c r="V39" s="48" t="str">
        <f>IF('SONUÇ ÇİZELGESİ'!AP38&gt;=1,36," ")</f>
        <v xml:space="preserve"> </v>
      </c>
      <c r="W39" s="48" t="str">
        <f>IF('SONUÇ ÇİZELGESİ'!K38&gt;=1,5," ")</f>
        <v xml:space="preserve"> </v>
      </c>
      <c r="X39" s="48" t="str">
        <f>IF('SONUÇ ÇİZELGESİ'!L38&gt;=1,6," ")</f>
        <v xml:space="preserve"> </v>
      </c>
      <c r="Y39" s="48" t="str">
        <f>IF('SONUÇ ÇİZELGESİ'!X38&gt;=1,18," ")</f>
        <v xml:space="preserve"> </v>
      </c>
      <c r="Z39" s="48" t="str">
        <f>IF('SONUÇ ÇİZELGESİ'!Z38&gt;=1,20," ")</f>
        <v xml:space="preserve"> </v>
      </c>
      <c r="AA39" s="48" t="str">
        <f>IF('SONUÇ ÇİZELGESİ'!AC38&gt;=1,23," ")</f>
        <v xml:space="preserve"> </v>
      </c>
      <c r="AB39" s="48" t="str">
        <f>IF('SONUÇ ÇİZELGESİ'!AE38&gt;=1,25," ")</f>
        <v xml:space="preserve"> </v>
      </c>
      <c r="AC39" s="48" t="str">
        <f>IF('SONUÇ ÇİZELGESİ'!AN38&gt;=1,34," ")</f>
        <v xml:space="preserve"> </v>
      </c>
      <c r="AD39" s="48" t="str">
        <f>IF('SONUÇ ÇİZELGESİ'!M38&gt;=1,7," ")</f>
        <v xml:space="preserve"> </v>
      </c>
      <c r="AE39" s="48" t="str">
        <f>IF('SONUÇ ÇİZELGESİ'!N38&gt;=1,8," ")</f>
        <v xml:space="preserve"> </v>
      </c>
      <c r="AF39" s="48" t="str">
        <f>IF('SONUÇ ÇİZELGESİ'!AB38&gt;=1,22," ")</f>
        <v xml:space="preserve"> </v>
      </c>
      <c r="AG39" s="48" t="str">
        <f>IF('SONUÇ ÇİZELGESİ'!AR38&gt;=1,38," ")</f>
        <v xml:space="preserve"> </v>
      </c>
      <c r="AH39" s="48" t="str">
        <f>IF('SONUÇ ÇİZELGESİ'!AD38&gt;=1,24," ")</f>
        <v xml:space="preserve"> </v>
      </c>
      <c r="AI39" s="48" t="str">
        <f>IF('SONUÇ ÇİZELGESİ'!AF38&gt;=1,26," ")</f>
        <v xml:space="preserve"> </v>
      </c>
      <c r="AJ39" s="48"/>
      <c r="AK39" s="48" t="str">
        <f>IF('SONUÇ ÇİZELGESİ'!AI38&gt;=1,29," ")</f>
        <v xml:space="preserve"> </v>
      </c>
      <c r="AL39" s="48" t="str">
        <f>IF('SONUÇ ÇİZELGESİ'!H38&gt;=1,2," ")</f>
        <v xml:space="preserve"> </v>
      </c>
      <c r="AM39" s="48" t="str">
        <f>IF('SONUÇ ÇİZELGESİ'!AK38&gt;=1,31," ")</f>
        <v xml:space="preserve"> </v>
      </c>
      <c r="AN39" s="48" t="str">
        <f>IF('SONUÇ ÇİZELGESİ'!AM38&gt;=1,33," ")</f>
        <v xml:space="preserve"> </v>
      </c>
      <c r="AO39" s="48" t="str">
        <f>IF('SONUÇ ÇİZELGESİ'!AO38&gt;=1,35," ")</f>
        <v xml:space="preserve"> </v>
      </c>
      <c r="AP39" s="48"/>
      <c r="AQ39" s="48" t="str">
        <f>IF('SONUÇ ÇİZELGESİ'!W38&gt;=1,17," ")</f>
        <v xml:space="preserve"> </v>
      </c>
      <c r="AR39" s="48" t="str">
        <f>IF('SONUÇ ÇİZELGESİ'!AH38&gt;=1,28," ")</f>
        <v xml:space="preserve"> </v>
      </c>
      <c r="AS39" s="48"/>
      <c r="AT39" s="48" t="str">
        <f>IF('SONUÇ ÇİZELGESİ'!P38&gt;=1,10," ")</f>
        <v xml:space="preserve"> </v>
      </c>
      <c r="AU39" s="48" t="str">
        <f>IF('SONUÇ ÇİZELGESİ'!Q38&gt;=1,11," ")</f>
        <v xml:space="preserve"> </v>
      </c>
      <c r="AV39" s="48" t="str">
        <f>IF('SONUÇ ÇİZELGESİ'!Y38&gt;=1,19," ")</f>
        <v xml:space="preserve"> </v>
      </c>
      <c r="AW39" s="48" t="str">
        <f>IF('SONUÇ ÇİZELGESİ'!AA38&gt;=1,21," ")</f>
        <v xml:space="preserve"> </v>
      </c>
      <c r="AX39" s="48" t="str">
        <f>IF('SONUÇ ÇİZELGESİ'!H38&gt;=1,2," ")</f>
        <v xml:space="preserve"> </v>
      </c>
      <c r="AY39" s="50" t="str">
        <f>IF('SONUÇ ÇİZELGESİ'!BC38&gt;=1,"Önemli"," ")</f>
        <v xml:space="preserve"> </v>
      </c>
      <c r="BA39" s="18"/>
    </row>
    <row r="40" spans="1:53" ht="20.100000000000001" customHeight="1" thickBot="1">
      <c r="A40" s="71"/>
      <c r="C40" s="47">
        <v>35</v>
      </c>
      <c r="D40" s="65">
        <f>'SONUÇ ÇİZELGESİ'!D39</f>
        <v>0</v>
      </c>
      <c r="E40" s="57">
        <f>'SONUÇ ÇİZELGESİ'!E39</f>
        <v>0</v>
      </c>
      <c r="F40" s="59"/>
      <c r="G40" s="21" t="str">
        <f>IF('SONUÇ ÇİZELGESİ'!BA39&gt;=1,47," ")</f>
        <v xml:space="preserve"> </v>
      </c>
      <c r="H40" s="49" t="str">
        <f>IF('SONUÇ ÇİZELGESİ'!I39&gt;=1,3," ")</f>
        <v xml:space="preserve"> </v>
      </c>
      <c r="I40" s="49" t="str">
        <f>IF('SONUÇ ÇİZELGESİ'!G39&gt;=1,1," ")</f>
        <v xml:space="preserve"> </v>
      </c>
      <c r="J40" s="49" t="str">
        <f>IF('SONUÇ ÇİZELGESİ'!M39&gt;=1,7," ")</f>
        <v xml:space="preserve"> </v>
      </c>
      <c r="K40" s="48" t="str">
        <f>IF('SONUÇ ÇİZELGESİ'!S39&gt;=1,13," ")</f>
        <v xml:space="preserve"> </v>
      </c>
      <c r="L40" s="48" t="str">
        <f>IF('SONUÇ ÇİZELGESİ'!L39&gt;=1,6," ")</f>
        <v xml:space="preserve"> </v>
      </c>
      <c r="M40" s="48" t="str">
        <f>IF('SONUÇ ÇİZELGESİ'!N39&gt;=1,8," ")</f>
        <v xml:space="preserve"> </v>
      </c>
      <c r="N40" s="48" t="str">
        <f>IF('SONUÇ ÇİZELGESİ'!O39&gt;=1,9," ")</f>
        <v xml:space="preserve"> </v>
      </c>
      <c r="O40" s="48" t="str">
        <f>IF('SONUÇ ÇİZELGESİ'!R39&gt;=1,12," ")</f>
        <v xml:space="preserve"> </v>
      </c>
      <c r="P40" s="48" t="str">
        <f>IF('SONUÇ ÇİZELGESİ'!T39&gt;=1,14," ")</f>
        <v xml:space="preserve"> </v>
      </c>
      <c r="Q40" s="48" t="str">
        <f>IF('SONUÇ ÇİZELGESİ'!W39&gt;=1,17," ")</f>
        <v xml:space="preserve"> </v>
      </c>
      <c r="R40" s="48" t="str">
        <f>IF('SONUÇ ÇİZELGESİ'!U39&gt;=1,15," ")</f>
        <v xml:space="preserve"> </v>
      </c>
      <c r="S40" s="48" t="str">
        <f>IF('SONUÇ ÇİZELGESİ'!V39&gt;=1,16," ")</f>
        <v xml:space="preserve"> </v>
      </c>
      <c r="T40" s="48" t="str">
        <f>IF('SONUÇ ÇİZELGESİ'!W39&gt;=1,17," ")</f>
        <v xml:space="preserve"> </v>
      </c>
      <c r="U40" s="48" t="str">
        <f>IF('SONUÇ ÇİZELGESİ'!Y39&gt;=1,19," ")</f>
        <v xml:space="preserve"> </v>
      </c>
      <c r="V40" s="48" t="str">
        <f>IF('SONUÇ ÇİZELGESİ'!AP39&gt;=1,36," ")</f>
        <v xml:space="preserve"> </v>
      </c>
      <c r="W40" s="48" t="str">
        <f>IF('SONUÇ ÇİZELGESİ'!K39&gt;=1,5," ")</f>
        <v xml:space="preserve"> </v>
      </c>
      <c r="X40" s="48" t="str">
        <f>IF('SONUÇ ÇİZELGESİ'!L39&gt;=1,6," ")</f>
        <v xml:space="preserve"> </v>
      </c>
      <c r="Y40" s="48" t="str">
        <f>IF('SONUÇ ÇİZELGESİ'!X39&gt;=1,18," ")</f>
        <v xml:space="preserve"> </v>
      </c>
      <c r="Z40" s="48" t="str">
        <f>IF('SONUÇ ÇİZELGESİ'!Z39&gt;=1,20," ")</f>
        <v xml:space="preserve"> </v>
      </c>
      <c r="AA40" s="48" t="str">
        <f>IF('SONUÇ ÇİZELGESİ'!AC39&gt;=1,23," ")</f>
        <v xml:space="preserve"> </v>
      </c>
      <c r="AB40" s="48" t="str">
        <f>IF('SONUÇ ÇİZELGESİ'!AE39&gt;=1,25," ")</f>
        <v xml:space="preserve"> </v>
      </c>
      <c r="AC40" s="48" t="str">
        <f>IF('SONUÇ ÇİZELGESİ'!AN39&gt;=1,34," ")</f>
        <v xml:space="preserve"> </v>
      </c>
      <c r="AD40" s="48" t="str">
        <f>IF('SONUÇ ÇİZELGESİ'!M39&gt;=1,7," ")</f>
        <v xml:space="preserve"> </v>
      </c>
      <c r="AE40" s="48" t="str">
        <f>IF('SONUÇ ÇİZELGESİ'!N39&gt;=1,8," ")</f>
        <v xml:space="preserve"> </v>
      </c>
      <c r="AF40" s="48" t="str">
        <f>IF('SONUÇ ÇİZELGESİ'!AB39&gt;=1,22," ")</f>
        <v xml:space="preserve"> </v>
      </c>
      <c r="AG40" s="48" t="str">
        <f>IF('SONUÇ ÇİZELGESİ'!AR39&gt;=1,38," ")</f>
        <v xml:space="preserve"> </v>
      </c>
      <c r="AH40" s="48" t="str">
        <f>IF('SONUÇ ÇİZELGESİ'!AD39&gt;=1,24," ")</f>
        <v xml:space="preserve"> </v>
      </c>
      <c r="AI40" s="48" t="str">
        <f>IF('SONUÇ ÇİZELGESİ'!AF39&gt;=1,26," ")</f>
        <v xml:space="preserve"> </v>
      </c>
      <c r="AJ40" s="48"/>
      <c r="AK40" s="48" t="str">
        <f>IF('SONUÇ ÇİZELGESİ'!AI39&gt;=1,29," ")</f>
        <v xml:space="preserve"> </v>
      </c>
      <c r="AL40" s="48" t="str">
        <f>IF('SONUÇ ÇİZELGESİ'!H39&gt;=1,2," ")</f>
        <v xml:space="preserve"> </v>
      </c>
      <c r="AM40" s="48" t="str">
        <f>IF('SONUÇ ÇİZELGESİ'!AK39&gt;=1,31," ")</f>
        <v xml:space="preserve"> </v>
      </c>
      <c r="AN40" s="48" t="str">
        <f>IF('SONUÇ ÇİZELGESİ'!AM39&gt;=1,33," ")</f>
        <v xml:space="preserve"> </v>
      </c>
      <c r="AO40" s="48" t="str">
        <f>IF('SONUÇ ÇİZELGESİ'!AO39&gt;=1,35," ")</f>
        <v xml:space="preserve"> </v>
      </c>
      <c r="AP40" s="48"/>
      <c r="AQ40" s="48" t="str">
        <f>IF('SONUÇ ÇİZELGESİ'!W39&gt;=1,17," ")</f>
        <v xml:space="preserve"> </v>
      </c>
      <c r="AR40" s="48" t="str">
        <f>IF('SONUÇ ÇİZELGESİ'!AH39&gt;=1,28," ")</f>
        <v xml:space="preserve"> </v>
      </c>
      <c r="AS40" s="48"/>
      <c r="AT40" s="48" t="str">
        <f>IF('SONUÇ ÇİZELGESİ'!P39&gt;=1,10," ")</f>
        <v xml:space="preserve"> </v>
      </c>
      <c r="AU40" s="48" t="str">
        <f>IF('SONUÇ ÇİZELGESİ'!Q39&gt;=1,11," ")</f>
        <v xml:space="preserve"> </v>
      </c>
      <c r="AV40" s="48" t="str">
        <f>IF('SONUÇ ÇİZELGESİ'!Y39&gt;=1,19," ")</f>
        <v xml:space="preserve"> </v>
      </c>
      <c r="AW40" s="48" t="str">
        <f>IF('SONUÇ ÇİZELGESİ'!AA39&gt;=1,21," ")</f>
        <v xml:space="preserve"> </v>
      </c>
      <c r="AX40" s="48" t="str">
        <f>IF('SONUÇ ÇİZELGESİ'!H39&gt;=1,2," ")</f>
        <v xml:space="preserve"> </v>
      </c>
      <c r="AY40" s="50" t="str">
        <f>IF('SONUÇ ÇİZELGESİ'!BC39&gt;=1,"Önemli"," ")</f>
        <v xml:space="preserve"> </v>
      </c>
      <c r="BA40" s="18"/>
    </row>
    <row r="41" spans="1:53" ht="20.100000000000001" customHeight="1">
      <c r="A41" s="67"/>
      <c r="C41" s="47">
        <v>36</v>
      </c>
      <c r="D41" s="65">
        <f>'SONUÇ ÇİZELGESİ'!D40</f>
        <v>0</v>
      </c>
      <c r="E41" s="57">
        <f>'SONUÇ ÇİZELGESİ'!E40</f>
        <v>0</v>
      </c>
      <c r="F41" s="59"/>
      <c r="G41" s="21" t="str">
        <f>IF('SONUÇ ÇİZELGESİ'!BA40&gt;=1,47," ")</f>
        <v xml:space="preserve"> </v>
      </c>
      <c r="H41" s="49" t="str">
        <f>IF('SONUÇ ÇİZELGESİ'!I40&gt;=1,3," ")</f>
        <v xml:space="preserve"> </v>
      </c>
      <c r="I41" s="49" t="str">
        <f>IF('SONUÇ ÇİZELGESİ'!G40&gt;=1,1," ")</f>
        <v xml:space="preserve"> </v>
      </c>
      <c r="J41" s="49" t="str">
        <f>IF('SONUÇ ÇİZELGESİ'!M40&gt;=1,7," ")</f>
        <v xml:space="preserve"> </v>
      </c>
      <c r="K41" s="48" t="str">
        <f>IF('SONUÇ ÇİZELGESİ'!S40&gt;=1,13," ")</f>
        <v xml:space="preserve"> </v>
      </c>
      <c r="L41" s="48" t="str">
        <f>IF('SONUÇ ÇİZELGESİ'!L40&gt;=1,6," ")</f>
        <v xml:space="preserve"> </v>
      </c>
      <c r="M41" s="48" t="str">
        <f>IF('SONUÇ ÇİZELGESİ'!N40&gt;=1,8," ")</f>
        <v xml:space="preserve"> </v>
      </c>
      <c r="N41" s="48" t="str">
        <f>IF('SONUÇ ÇİZELGESİ'!O40&gt;=1,9," ")</f>
        <v xml:space="preserve"> </v>
      </c>
      <c r="O41" s="48" t="str">
        <f>IF('SONUÇ ÇİZELGESİ'!R40&gt;=1,12," ")</f>
        <v xml:space="preserve"> </v>
      </c>
      <c r="P41" s="48" t="str">
        <f>IF('SONUÇ ÇİZELGESİ'!T40&gt;=1,14," ")</f>
        <v xml:space="preserve"> </v>
      </c>
      <c r="Q41" s="48" t="str">
        <f>IF('SONUÇ ÇİZELGESİ'!W40&gt;=1,17," ")</f>
        <v xml:space="preserve"> </v>
      </c>
      <c r="R41" s="48" t="str">
        <f>IF('SONUÇ ÇİZELGESİ'!U40&gt;=1,15," ")</f>
        <v xml:space="preserve"> </v>
      </c>
      <c r="S41" s="48" t="str">
        <f>IF('SONUÇ ÇİZELGESİ'!V40&gt;=1,16," ")</f>
        <v xml:space="preserve"> </v>
      </c>
      <c r="T41" s="48" t="str">
        <f>IF('SONUÇ ÇİZELGESİ'!W40&gt;=1,17," ")</f>
        <v xml:space="preserve"> </v>
      </c>
      <c r="U41" s="48" t="str">
        <f>IF('SONUÇ ÇİZELGESİ'!Y40&gt;=1,19," ")</f>
        <v xml:space="preserve"> </v>
      </c>
      <c r="V41" s="48" t="str">
        <f>IF('SONUÇ ÇİZELGESİ'!AP40&gt;=1,36," ")</f>
        <v xml:space="preserve"> </v>
      </c>
      <c r="W41" s="48" t="str">
        <f>IF('SONUÇ ÇİZELGESİ'!K40&gt;=1,5," ")</f>
        <v xml:space="preserve"> </v>
      </c>
      <c r="X41" s="48" t="str">
        <f>IF('SONUÇ ÇİZELGESİ'!L40&gt;=1,6," ")</f>
        <v xml:space="preserve"> </v>
      </c>
      <c r="Y41" s="48" t="str">
        <f>IF('SONUÇ ÇİZELGESİ'!X40&gt;=1,18," ")</f>
        <v xml:space="preserve"> </v>
      </c>
      <c r="Z41" s="48" t="str">
        <f>IF('SONUÇ ÇİZELGESİ'!Z40&gt;=1,20," ")</f>
        <v xml:space="preserve"> </v>
      </c>
      <c r="AA41" s="48" t="str">
        <f>IF('SONUÇ ÇİZELGESİ'!AC40&gt;=1,23," ")</f>
        <v xml:space="preserve"> </v>
      </c>
      <c r="AB41" s="48" t="str">
        <f>IF('SONUÇ ÇİZELGESİ'!AE40&gt;=1,25," ")</f>
        <v xml:space="preserve"> </v>
      </c>
      <c r="AC41" s="48" t="str">
        <f>IF('SONUÇ ÇİZELGESİ'!AN40&gt;=1,34," ")</f>
        <v xml:space="preserve"> </v>
      </c>
      <c r="AD41" s="48" t="str">
        <f>IF('SONUÇ ÇİZELGESİ'!M40&gt;=1,7," ")</f>
        <v xml:space="preserve"> </v>
      </c>
      <c r="AE41" s="48" t="str">
        <f>IF('SONUÇ ÇİZELGESİ'!N40&gt;=1,8," ")</f>
        <v xml:space="preserve"> </v>
      </c>
      <c r="AF41" s="48" t="str">
        <f>IF('SONUÇ ÇİZELGESİ'!AB40&gt;=1,22," ")</f>
        <v xml:space="preserve"> </v>
      </c>
      <c r="AG41" s="48" t="str">
        <f>IF('SONUÇ ÇİZELGESİ'!AR40&gt;=1,38," ")</f>
        <v xml:space="preserve"> </v>
      </c>
      <c r="AH41" s="48" t="str">
        <f>IF('SONUÇ ÇİZELGESİ'!AD40&gt;=1,24," ")</f>
        <v xml:space="preserve"> </v>
      </c>
      <c r="AI41" s="48" t="str">
        <f>IF('SONUÇ ÇİZELGESİ'!AF40&gt;=1,26," ")</f>
        <v xml:space="preserve"> </v>
      </c>
      <c r="AJ41" s="48"/>
      <c r="AK41" s="48" t="str">
        <f>IF('SONUÇ ÇİZELGESİ'!AI40&gt;=1,29," ")</f>
        <v xml:space="preserve"> </v>
      </c>
      <c r="AL41" s="48" t="str">
        <f>IF('SONUÇ ÇİZELGESİ'!H40&gt;=1,2," ")</f>
        <v xml:space="preserve"> </v>
      </c>
      <c r="AM41" s="48" t="str">
        <f>IF('SONUÇ ÇİZELGESİ'!AK40&gt;=1,31," ")</f>
        <v xml:space="preserve"> </v>
      </c>
      <c r="AN41" s="48" t="str">
        <f>IF('SONUÇ ÇİZELGESİ'!AM40&gt;=1,33," ")</f>
        <v xml:space="preserve"> </v>
      </c>
      <c r="AO41" s="48" t="str">
        <f>IF('SONUÇ ÇİZELGESİ'!AO40&gt;=1,35," ")</f>
        <v xml:space="preserve"> </v>
      </c>
      <c r="AP41" s="48"/>
      <c r="AQ41" s="48" t="str">
        <f>IF('SONUÇ ÇİZELGESİ'!W40&gt;=1,17," ")</f>
        <v xml:space="preserve"> </v>
      </c>
      <c r="AR41" s="48" t="str">
        <f>IF('SONUÇ ÇİZELGESİ'!AH40&gt;=1,28," ")</f>
        <v xml:space="preserve"> </v>
      </c>
      <c r="AS41" s="48"/>
      <c r="AT41" s="48" t="str">
        <f>IF('SONUÇ ÇİZELGESİ'!P40&gt;=1,10," ")</f>
        <v xml:space="preserve"> </v>
      </c>
      <c r="AU41" s="48" t="str">
        <f>IF('SONUÇ ÇİZELGESİ'!Q40&gt;=1,11," ")</f>
        <v xml:space="preserve"> </v>
      </c>
      <c r="AV41" s="48" t="str">
        <f>IF('SONUÇ ÇİZELGESİ'!Y40&gt;=1,19," ")</f>
        <v xml:space="preserve"> </v>
      </c>
      <c r="AW41" s="48" t="str">
        <f>IF('SONUÇ ÇİZELGESİ'!AA40&gt;=1,21," ")</f>
        <v xml:space="preserve"> </v>
      </c>
      <c r="AX41" s="48" t="str">
        <f>IF('SONUÇ ÇİZELGESİ'!H40&gt;=1,2," ")</f>
        <v xml:space="preserve"> </v>
      </c>
      <c r="AY41" s="50" t="str">
        <f>IF('SONUÇ ÇİZELGESİ'!BC40&gt;=1,"Önemli"," ")</f>
        <v xml:space="preserve"> </v>
      </c>
      <c r="BA41" s="18"/>
    </row>
    <row r="42" spans="1:53" ht="26.25" customHeight="1">
      <c r="A42" s="18"/>
      <c r="C42" s="51"/>
      <c r="D42" s="63"/>
      <c r="E42" s="52"/>
      <c r="F42" s="92" t="s">
        <v>27</v>
      </c>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BA42" s="18"/>
    </row>
    <row r="43" spans="1:53" ht="38.25" customHeight="1">
      <c r="A43" s="18"/>
      <c r="B43" s="18"/>
      <c r="C43" s="53"/>
      <c r="D43" s="64"/>
      <c r="E43" s="53"/>
      <c r="F43" s="53"/>
      <c r="G43" s="53"/>
      <c r="H43" s="53"/>
      <c r="I43" s="53"/>
      <c r="J43" s="53"/>
      <c r="K43" s="22" t="s">
        <v>8</v>
      </c>
      <c r="L43" s="22"/>
      <c r="M43" s="22"/>
      <c r="N43" s="22"/>
      <c r="O43" s="22"/>
      <c r="P43" s="22"/>
      <c r="Q43" s="22"/>
      <c r="R43" s="22"/>
      <c r="S43" s="22"/>
      <c r="T43" s="22"/>
      <c r="U43" s="22"/>
      <c r="V43" s="22"/>
      <c r="W43" s="22"/>
      <c r="X43" s="22"/>
      <c r="Y43" s="22"/>
      <c r="Z43" s="22"/>
      <c r="AA43" s="22"/>
      <c r="AB43" s="22"/>
      <c r="AC43" s="22"/>
      <c r="AD43" s="22"/>
      <c r="AE43" s="22"/>
      <c r="AF43" s="22"/>
      <c r="AG43" s="22"/>
      <c r="AH43" s="22"/>
      <c r="AI43" s="53"/>
      <c r="AJ43" s="53"/>
      <c r="AK43" s="53"/>
      <c r="AL43" s="53"/>
      <c r="AM43" s="53"/>
      <c r="AN43" s="53"/>
      <c r="AO43" s="53"/>
      <c r="AP43" s="53"/>
      <c r="AQ43" s="53"/>
      <c r="AR43" s="53"/>
      <c r="AS43" s="53"/>
      <c r="AT43" s="53"/>
      <c r="AU43" s="53"/>
      <c r="AV43" s="53"/>
      <c r="AW43" s="53"/>
      <c r="AX43" s="53"/>
      <c r="AY43" s="53"/>
      <c r="AZ43" s="18"/>
      <c r="BA43" s="18"/>
    </row>
    <row r="45" spans="1:53" ht="18.75">
      <c r="AQ45" s="69">
        <f>'SONUÇ ÇİZELGESİ'!AW44</f>
        <v>0</v>
      </c>
      <c r="AR45" s="69"/>
      <c r="AS45" s="69"/>
    </row>
    <row r="46" spans="1:53" ht="18.75">
      <c r="AQ46" s="69" t="str">
        <f>'SONUÇ ÇİZELGESİ'!AW45</f>
        <v>Sınıf Rehber Öğrt.</v>
      </c>
      <c r="AR46" s="69"/>
      <c r="AS46" s="69"/>
    </row>
  </sheetData>
  <autoFilter ref="G3:AY43"/>
  <mergeCells count="24">
    <mergeCell ref="AD5:AG5"/>
    <mergeCell ref="AD4:AG4"/>
    <mergeCell ref="F42:AY42"/>
    <mergeCell ref="J5:K5"/>
    <mergeCell ref="L5:M5"/>
    <mergeCell ref="N5:O5"/>
    <mergeCell ref="P5:Q5"/>
    <mergeCell ref="AL4:AO4"/>
    <mergeCell ref="AT4:AX4"/>
    <mergeCell ref="F3:F4"/>
    <mergeCell ref="AL5:AO5"/>
    <mergeCell ref="AT5:AX5"/>
    <mergeCell ref="E5:F5"/>
    <mergeCell ref="A33:A39"/>
    <mergeCell ref="W4:AC4"/>
    <mergeCell ref="R5:V5"/>
    <mergeCell ref="W5:AC5"/>
    <mergeCell ref="J4:K4"/>
    <mergeCell ref="L4:M4"/>
    <mergeCell ref="N4:O4"/>
    <mergeCell ref="P4:Q4"/>
    <mergeCell ref="R4:V4"/>
    <mergeCell ref="D3:D5"/>
    <mergeCell ref="C3:C5"/>
  </mergeCells>
  <pageMargins left="0" right="0" top="0" bottom="0" header="0" footer="0"/>
  <pageSetup paperSize="9" scale="3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7"/>
  <sheetViews>
    <sheetView showGridLines="0" topLeftCell="A7" workbookViewId="0">
      <selection activeCell="C14" sqref="C14:L16"/>
    </sheetView>
  </sheetViews>
  <sheetFormatPr defaultRowHeight="15"/>
  <sheetData>
    <row r="1" spans="1:23">
      <c r="A1" s="9"/>
      <c r="B1" s="9"/>
      <c r="C1" s="9"/>
      <c r="D1" s="9"/>
      <c r="E1" s="9"/>
      <c r="F1" s="9"/>
      <c r="G1" s="9"/>
      <c r="H1" s="9"/>
      <c r="I1" s="9"/>
      <c r="J1" s="9"/>
      <c r="K1" s="9"/>
      <c r="L1" s="9"/>
      <c r="M1" s="9"/>
    </row>
    <row r="2" spans="1:23">
      <c r="A2" s="9"/>
      <c r="B2" s="10"/>
      <c r="C2" s="9"/>
      <c r="D2" s="9"/>
      <c r="E2" s="9"/>
      <c r="F2" s="9"/>
      <c r="G2" s="9"/>
      <c r="H2" s="9"/>
      <c r="I2" s="9"/>
      <c r="J2" s="9"/>
      <c r="K2" s="11"/>
      <c r="L2" s="10"/>
      <c r="M2" s="9"/>
    </row>
    <row r="3" spans="1:23">
      <c r="A3" s="9"/>
      <c r="B3" s="10"/>
      <c r="C3" s="9"/>
      <c r="D3" s="9"/>
      <c r="E3" s="9"/>
      <c r="F3" s="9"/>
      <c r="G3" s="9"/>
      <c r="H3" s="9"/>
      <c r="I3" s="9"/>
      <c r="J3" s="9"/>
      <c r="K3" s="11"/>
      <c r="L3" s="10"/>
      <c r="M3" s="9"/>
    </row>
    <row r="4" spans="1:23">
      <c r="A4" s="9"/>
      <c r="B4" s="10"/>
      <c r="C4" s="9"/>
      <c r="D4" s="9"/>
      <c r="E4" s="9"/>
      <c r="F4" s="9"/>
      <c r="G4" s="9"/>
      <c r="H4" s="9"/>
      <c r="I4" s="9"/>
      <c r="J4" s="9"/>
      <c r="K4" s="11"/>
      <c r="L4" s="10"/>
      <c r="M4" s="9"/>
    </row>
    <row r="5" spans="1:23">
      <c r="A5" s="9"/>
      <c r="B5" s="10"/>
      <c r="C5" s="9"/>
      <c r="D5" s="9"/>
      <c r="E5" s="9"/>
      <c r="F5" s="9"/>
      <c r="G5" s="9"/>
      <c r="H5" s="9"/>
      <c r="I5" s="9"/>
      <c r="J5" s="9"/>
      <c r="K5" s="11"/>
      <c r="L5" s="10"/>
      <c r="M5" s="9"/>
    </row>
    <row r="6" spans="1:23">
      <c r="A6" s="9"/>
      <c r="B6" s="10"/>
      <c r="C6" s="10"/>
      <c r="D6" s="10"/>
      <c r="E6" s="10"/>
      <c r="F6" s="10"/>
      <c r="G6" s="10"/>
      <c r="H6" s="10"/>
      <c r="I6" s="10"/>
      <c r="J6" s="10"/>
      <c r="K6" s="10"/>
      <c r="L6" s="10"/>
      <c r="M6" s="9"/>
    </row>
    <row r="7" spans="1:23" ht="15.75">
      <c r="A7" s="9"/>
      <c r="B7" s="10"/>
      <c r="C7" s="12" t="s">
        <v>7</v>
      </c>
      <c r="D7" s="12"/>
      <c r="E7" s="12"/>
      <c r="F7" s="12"/>
      <c r="G7" s="13"/>
      <c r="H7" s="13"/>
      <c r="I7" s="13"/>
      <c r="J7" s="13"/>
      <c r="K7" s="10"/>
      <c r="L7" s="10"/>
      <c r="M7" s="9"/>
    </row>
    <row r="8" spans="1:23" ht="15.75" customHeight="1">
      <c r="A8" s="9"/>
      <c r="B8" s="10"/>
      <c r="C8" s="4"/>
      <c r="D8" s="4"/>
      <c r="E8" s="4"/>
      <c r="F8" s="4"/>
      <c r="G8" s="4"/>
      <c r="H8" s="4"/>
      <c r="I8" s="4"/>
      <c r="J8" s="4"/>
      <c r="K8" s="4"/>
      <c r="L8" s="4"/>
      <c r="M8" s="9"/>
      <c r="N8" s="4"/>
      <c r="O8" s="4"/>
      <c r="P8" s="4"/>
      <c r="Q8" s="4"/>
      <c r="R8" s="4"/>
      <c r="S8" s="4"/>
      <c r="T8" s="4"/>
      <c r="U8" s="4"/>
      <c r="V8" s="4"/>
      <c r="W8" s="4"/>
    </row>
    <row r="9" spans="1:23" ht="15.75" customHeight="1">
      <c r="A9" s="9"/>
      <c r="B9" s="10"/>
      <c r="C9" s="4" t="s">
        <v>3</v>
      </c>
      <c r="D9" s="4"/>
      <c r="E9" s="4"/>
      <c r="F9" s="4"/>
      <c r="G9" s="4"/>
      <c r="H9" s="4"/>
      <c r="I9" s="4"/>
      <c r="J9" s="4"/>
      <c r="K9" s="4"/>
      <c r="L9" s="4"/>
      <c r="M9" s="9"/>
      <c r="N9" s="4"/>
      <c r="O9" s="4"/>
      <c r="P9" s="4"/>
      <c r="Q9" s="4"/>
      <c r="R9" s="4"/>
      <c r="S9" s="4"/>
      <c r="T9" s="4"/>
      <c r="U9" s="4"/>
      <c r="V9" s="4"/>
      <c r="W9" s="4"/>
    </row>
    <row r="10" spans="1:23" ht="15.75" customHeight="1">
      <c r="A10" s="9"/>
      <c r="B10" s="10"/>
      <c r="C10" s="98" t="s">
        <v>10</v>
      </c>
      <c r="D10" s="98"/>
      <c r="E10" s="98"/>
      <c r="F10" s="98"/>
      <c r="G10" s="98"/>
      <c r="H10" s="98"/>
      <c r="I10" s="98"/>
      <c r="J10" s="98"/>
      <c r="K10" s="98"/>
      <c r="L10" s="98"/>
      <c r="M10" s="9"/>
      <c r="N10" s="16"/>
      <c r="O10" s="16"/>
      <c r="P10" s="16"/>
      <c r="Q10" s="16"/>
      <c r="R10" s="16"/>
      <c r="S10" s="16"/>
      <c r="T10" s="16"/>
      <c r="U10" s="16"/>
      <c r="V10" s="16"/>
      <c r="W10" s="16"/>
    </row>
    <row r="11" spans="1:23" ht="15" customHeight="1">
      <c r="A11" s="9"/>
      <c r="B11" s="10"/>
      <c r="C11" s="98"/>
      <c r="D11" s="98"/>
      <c r="E11" s="98"/>
      <c r="F11" s="98"/>
      <c r="G11" s="98"/>
      <c r="H11" s="98"/>
      <c r="I11" s="98"/>
      <c r="J11" s="98"/>
      <c r="K11" s="98"/>
      <c r="L11" s="98"/>
      <c r="M11" s="9"/>
      <c r="N11" s="16"/>
      <c r="O11" s="16"/>
      <c r="P11" s="16"/>
      <c r="Q11" s="16"/>
      <c r="R11" s="16"/>
      <c r="S11" s="16"/>
      <c r="T11" s="16"/>
      <c r="U11" s="16"/>
      <c r="V11" s="16"/>
      <c r="W11" s="16"/>
    </row>
    <row r="12" spans="1:23" ht="15" customHeight="1">
      <c r="A12" s="9"/>
      <c r="B12" s="10"/>
      <c r="C12" s="5"/>
      <c r="D12" s="5"/>
      <c r="E12" s="5"/>
      <c r="F12" s="5"/>
      <c r="G12" s="5"/>
      <c r="H12" s="5"/>
      <c r="I12" s="5"/>
      <c r="J12" s="5"/>
      <c r="K12" s="5"/>
      <c r="L12" s="5"/>
      <c r="M12" s="9"/>
      <c r="N12" s="16"/>
      <c r="O12" s="16"/>
      <c r="P12" s="16"/>
      <c r="Q12" s="16"/>
      <c r="R12" s="16"/>
      <c r="S12" s="16"/>
      <c r="T12" s="16"/>
      <c r="U12" s="16"/>
      <c r="V12" s="16"/>
      <c r="W12" s="16"/>
    </row>
    <row r="13" spans="1:23" ht="15" customHeight="1">
      <c r="A13" s="9"/>
      <c r="B13" s="10"/>
      <c r="C13" s="4" t="s">
        <v>4</v>
      </c>
      <c r="D13" s="16"/>
      <c r="E13" s="16"/>
      <c r="F13" s="16"/>
      <c r="G13" s="16"/>
      <c r="H13" s="16"/>
      <c r="I13" s="16"/>
      <c r="J13" s="16"/>
      <c r="K13" s="16"/>
      <c r="L13" s="16"/>
      <c r="M13" s="9"/>
      <c r="N13" s="16"/>
      <c r="O13" s="16"/>
      <c r="P13" s="16"/>
      <c r="Q13" s="16"/>
      <c r="R13" s="16"/>
      <c r="S13" s="16"/>
      <c r="T13" s="16"/>
      <c r="U13" s="16"/>
      <c r="V13" s="16"/>
      <c r="W13" s="16"/>
    </row>
    <row r="14" spans="1:23" ht="15" customHeight="1">
      <c r="A14" s="9"/>
      <c r="B14" s="10"/>
      <c r="C14" s="99" t="s">
        <v>12</v>
      </c>
      <c r="D14" s="99"/>
      <c r="E14" s="99"/>
      <c r="F14" s="99"/>
      <c r="G14" s="99"/>
      <c r="H14" s="99"/>
      <c r="I14" s="99"/>
      <c r="J14" s="99"/>
      <c r="K14" s="99"/>
      <c r="L14" s="99"/>
      <c r="M14" s="9"/>
    </row>
    <row r="15" spans="1:23">
      <c r="A15" s="9"/>
      <c r="B15" s="10"/>
      <c r="C15" s="99"/>
      <c r="D15" s="99"/>
      <c r="E15" s="99"/>
      <c r="F15" s="99"/>
      <c r="G15" s="99"/>
      <c r="H15" s="99"/>
      <c r="I15" s="99"/>
      <c r="J15" s="99"/>
      <c r="K15" s="99"/>
      <c r="L15" s="99"/>
      <c r="M15" s="9"/>
      <c r="N15" s="4"/>
      <c r="O15" s="4"/>
      <c r="P15" s="4"/>
      <c r="Q15" s="4"/>
      <c r="R15" s="4"/>
      <c r="S15" s="4"/>
      <c r="T15" s="4"/>
      <c r="U15" s="4"/>
      <c r="V15" s="4"/>
    </row>
    <row r="16" spans="1:23" ht="15.75" customHeight="1">
      <c r="A16" s="9"/>
      <c r="B16" s="10"/>
      <c r="C16" s="99"/>
      <c r="D16" s="99"/>
      <c r="E16" s="99"/>
      <c r="F16" s="99"/>
      <c r="G16" s="99"/>
      <c r="H16" s="99"/>
      <c r="I16" s="99"/>
      <c r="J16" s="99"/>
      <c r="K16" s="99"/>
      <c r="L16" s="99"/>
      <c r="M16" s="9"/>
      <c r="N16" s="17"/>
      <c r="O16" s="17"/>
      <c r="P16" s="17"/>
      <c r="Q16" s="17"/>
      <c r="R16" s="17"/>
      <c r="S16" s="17"/>
      <c r="T16" s="17"/>
      <c r="U16" s="17"/>
      <c r="V16" s="17"/>
      <c r="W16" s="17"/>
    </row>
    <row r="17" spans="1:23" ht="15" customHeight="1">
      <c r="A17" s="9"/>
      <c r="B17" s="10"/>
      <c r="C17" s="4" t="s">
        <v>5</v>
      </c>
      <c r="D17" s="17"/>
      <c r="E17" s="17"/>
      <c r="F17" s="17"/>
      <c r="G17" s="17"/>
      <c r="H17" s="17"/>
      <c r="I17" s="17"/>
      <c r="J17" s="17"/>
      <c r="K17" s="17"/>
      <c r="L17" s="17"/>
      <c r="M17" s="9"/>
      <c r="N17" s="17"/>
      <c r="O17" s="17"/>
      <c r="P17" s="17"/>
      <c r="Q17" s="17"/>
      <c r="R17" s="17"/>
      <c r="S17" s="17"/>
      <c r="T17" s="17"/>
      <c r="U17" s="17"/>
      <c r="V17" s="17"/>
      <c r="W17" s="17"/>
    </row>
    <row r="18" spans="1:23" ht="15" customHeight="1">
      <c r="A18" s="9"/>
      <c r="B18" s="10"/>
      <c r="C18" s="100" t="s">
        <v>11</v>
      </c>
      <c r="D18" s="100"/>
      <c r="E18" s="100"/>
      <c r="F18" s="100"/>
      <c r="G18" s="100"/>
      <c r="H18" s="100"/>
      <c r="I18" s="100"/>
      <c r="J18" s="100"/>
      <c r="K18" s="100"/>
      <c r="L18" s="100"/>
      <c r="M18" s="9"/>
      <c r="N18" s="17"/>
      <c r="O18" s="17"/>
      <c r="P18" s="17"/>
      <c r="Q18" s="17"/>
      <c r="R18" s="17"/>
      <c r="S18" s="17"/>
      <c r="T18" s="17"/>
      <c r="U18" s="17"/>
      <c r="V18" s="17"/>
      <c r="W18" s="17"/>
    </row>
    <row r="19" spans="1:23" ht="15" customHeight="1">
      <c r="A19" s="9"/>
      <c r="B19" s="10"/>
      <c r="C19" s="100"/>
      <c r="D19" s="100"/>
      <c r="E19" s="100"/>
      <c r="F19" s="100"/>
      <c r="G19" s="100"/>
      <c r="H19" s="100"/>
      <c r="I19" s="100"/>
      <c r="J19" s="100"/>
      <c r="K19" s="100"/>
      <c r="L19" s="100"/>
      <c r="M19" s="9"/>
      <c r="N19" s="4"/>
      <c r="O19" s="4"/>
      <c r="P19" s="4"/>
      <c r="Q19" s="4"/>
      <c r="R19" s="4"/>
      <c r="S19" s="4"/>
      <c r="T19" s="4"/>
      <c r="U19" s="4"/>
      <c r="V19" s="4"/>
      <c r="W19" s="4"/>
    </row>
    <row r="20" spans="1:23" ht="15" customHeight="1">
      <c r="A20" s="9"/>
      <c r="B20" s="10"/>
      <c r="C20" s="100"/>
      <c r="D20" s="100"/>
      <c r="E20" s="100"/>
      <c r="F20" s="100"/>
      <c r="G20" s="100"/>
      <c r="H20" s="100"/>
      <c r="I20" s="100"/>
      <c r="J20" s="100"/>
      <c r="K20" s="100"/>
      <c r="L20" s="100"/>
      <c r="M20" s="9"/>
      <c r="N20" s="17"/>
      <c r="O20" s="17"/>
      <c r="P20" s="17"/>
      <c r="Q20" s="17"/>
      <c r="R20" s="17"/>
      <c r="S20" s="17"/>
      <c r="T20" s="17"/>
      <c r="U20" s="17"/>
      <c r="V20" s="17"/>
      <c r="W20" s="17"/>
    </row>
    <row r="21" spans="1:23" ht="15" customHeight="1">
      <c r="A21" s="9"/>
      <c r="B21" s="10"/>
      <c r="C21" s="100"/>
      <c r="D21" s="100"/>
      <c r="E21" s="100"/>
      <c r="F21" s="100"/>
      <c r="G21" s="100"/>
      <c r="H21" s="100"/>
      <c r="I21" s="100"/>
      <c r="J21" s="100"/>
      <c r="K21" s="100"/>
      <c r="L21" s="100"/>
      <c r="M21" s="9"/>
      <c r="N21" s="17"/>
      <c r="O21" s="17"/>
      <c r="P21" s="17"/>
      <c r="Q21" s="17"/>
      <c r="R21" s="17"/>
      <c r="S21" s="17"/>
      <c r="T21" s="17"/>
      <c r="U21" s="17"/>
      <c r="V21" s="17"/>
      <c r="W21" s="17"/>
    </row>
    <row r="22" spans="1:23" ht="15" customHeight="1">
      <c r="A22" s="9"/>
      <c r="B22" s="10"/>
      <c r="C22" s="100"/>
      <c r="D22" s="100"/>
      <c r="E22" s="100"/>
      <c r="F22" s="100"/>
      <c r="G22" s="100"/>
      <c r="H22" s="100"/>
      <c r="I22" s="100"/>
      <c r="J22" s="100"/>
      <c r="K22" s="100"/>
      <c r="L22" s="100"/>
      <c r="M22" s="9"/>
      <c r="N22" s="17"/>
      <c r="O22" s="17"/>
      <c r="P22" s="17"/>
      <c r="Q22" s="17"/>
      <c r="R22" s="17"/>
      <c r="S22" s="17"/>
      <c r="T22" s="17"/>
      <c r="U22" s="17"/>
      <c r="V22" s="17"/>
      <c r="W22" s="17"/>
    </row>
    <row r="23" spans="1:23">
      <c r="A23" s="9"/>
      <c r="B23" s="10"/>
      <c r="C23" s="17"/>
      <c r="D23" s="17"/>
      <c r="E23" s="17"/>
      <c r="F23" s="17"/>
      <c r="G23" s="17"/>
      <c r="H23" s="17"/>
      <c r="I23" s="17"/>
      <c r="J23" s="17"/>
      <c r="K23" s="17"/>
      <c r="L23" s="17"/>
      <c r="M23" s="9"/>
      <c r="N23" s="17"/>
      <c r="O23" s="17"/>
      <c r="P23" s="17"/>
      <c r="Q23" s="17"/>
      <c r="R23" s="17"/>
      <c r="S23" s="17"/>
      <c r="T23" s="17"/>
      <c r="U23" s="17"/>
      <c r="V23" s="17"/>
      <c r="W23" s="17"/>
    </row>
    <row r="24" spans="1:23">
      <c r="A24" s="9"/>
      <c r="B24" s="10"/>
      <c r="C24" s="17"/>
      <c r="D24" s="17"/>
      <c r="E24" s="17"/>
      <c r="F24" s="17"/>
      <c r="G24" s="17"/>
      <c r="H24" s="17"/>
      <c r="I24" s="17"/>
      <c r="J24" s="17"/>
      <c r="K24" s="17"/>
      <c r="L24" s="17"/>
      <c r="M24" s="9"/>
      <c r="N24" s="17"/>
      <c r="O24" s="17"/>
      <c r="P24" s="17"/>
      <c r="Q24" s="17"/>
      <c r="R24" s="17"/>
      <c r="S24" s="17"/>
      <c r="T24" s="17"/>
      <c r="U24" s="17"/>
      <c r="V24" s="17"/>
      <c r="W24" s="17"/>
    </row>
    <row r="25" spans="1:23">
      <c r="A25" s="9"/>
      <c r="B25" s="9"/>
      <c r="C25" s="9"/>
      <c r="D25" s="9"/>
      <c r="E25" s="9"/>
      <c r="F25" s="9"/>
      <c r="G25" s="9"/>
      <c r="H25" s="9"/>
      <c r="I25" s="9"/>
      <c r="J25" s="9"/>
      <c r="K25" s="9"/>
      <c r="L25" s="9"/>
      <c r="M25" s="9"/>
      <c r="N25" s="17"/>
      <c r="O25" s="17"/>
      <c r="P25" s="17"/>
      <c r="Q25" s="17"/>
      <c r="R25" s="17"/>
      <c r="S25" s="17"/>
      <c r="T25" s="17"/>
      <c r="U25" s="17"/>
      <c r="V25" s="17"/>
      <c r="W25" s="17"/>
    </row>
    <row r="26" spans="1:23">
      <c r="A26" s="9"/>
      <c r="B26" s="9"/>
      <c r="C26" s="9"/>
      <c r="D26" s="9"/>
      <c r="E26" s="9"/>
      <c r="F26" s="9"/>
      <c r="G26" s="9"/>
      <c r="H26" s="9"/>
      <c r="I26" s="9"/>
      <c r="J26" s="9"/>
      <c r="K26" s="9"/>
      <c r="L26" s="9"/>
      <c r="M26" s="9"/>
      <c r="N26" s="17"/>
      <c r="O26" s="17"/>
      <c r="P26" s="17"/>
      <c r="Q26" s="17"/>
      <c r="R26" s="17"/>
      <c r="S26" s="17"/>
      <c r="T26" s="17"/>
      <c r="U26" s="17"/>
      <c r="V26" s="17"/>
      <c r="W26" s="17"/>
    </row>
    <row r="27" spans="1:23">
      <c r="A27" s="9"/>
      <c r="B27" s="9"/>
      <c r="C27" s="9"/>
      <c r="D27" s="9"/>
      <c r="E27" s="9"/>
      <c r="F27" s="9"/>
      <c r="G27" s="9"/>
      <c r="H27" s="9"/>
      <c r="I27" s="9"/>
      <c r="J27" s="9"/>
      <c r="K27" s="9"/>
      <c r="L27" s="9"/>
      <c r="M27" s="9"/>
      <c r="N27" s="17"/>
      <c r="O27" s="17"/>
      <c r="P27" s="17"/>
      <c r="Q27" s="17"/>
      <c r="R27" s="17"/>
      <c r="S27" s="17"/>
      <c r="T27" s="17"/>
      <c r="U27" s="17"/>
      <c r="V27" s="17"/>
      <c r="W27" s="17"/>
    </row>
    <row r="28" spans="1:23">
      <c r="A28" s="9"/>
      <c r="B28" s="9"/>
      <c r="C28" s="9"/>
      <c r="D28" s="9"/>
      <c r="E28" s="9"/>
      <c r="F28" s="9"/>
      <c r="G28" s="9"/>
      <c r="H28" s="9"/>
      <c r="I28" s="9"/>
      <c r="J28" s="9"/>
      <c r="K28" s="9"/>
      <c r="L28" s="9"/>
      <c r="M28" s="9"/>
    </row>
    <row r="29" spans="1:23">
      <c r="A29" s="9"/>
      <c r="B29" s="9"/>
      <c r="C29" s="9"/>
      <c r="D29" s="9"/>
      <c r="E29" s="9"/>
      <c r="F29" s="9"/>
      <c r="G29" s="9"/>
      <c r="H29" s="9"/>
      <c r="I29" s="9"/>
      <c r="J29" s="9"/>
      <c r="K29" s="9"/>
      <c r="L29" s="9"/>
      <c r="M29" s="9"/>
    </row>
    <row r="30" spans="1:23">
      <c r="A30" s="9"/>
      <c r="B30" s="9"/>
      <c r="C30" s="9"/>
      <c r="D30" s="9"/>
      <c r="E30" s="9"/>
      <c r="F30" s="9"/>
      <c r="G30" s="9"/>
      <c r="H30" s="9"/>
      <c r="I30" s="9"/>
      <c r="J30" s="9"/>
      <c r="K30" s="9"/>
      <c r="L30" s="9"/>
      <c r="M30" s="9"/>
    </row>
    <row r="31" spans="1:23">
      <c r="A31" s="9"/>
      <c r="B31" s="9"/>
      <c r="C31" s="9"/>
      <c r="D31" s="9"/>
      <c r="E31" s="9"/>
      <c r="F31" s="9"/>
      <c r="G31" s="9"/>
      <c r="H31" s="9"/>
      <c r="I31" s="9"/>
      <c r="J31" s="9"/>
      <c r="K31" s="9"/>
      <c r="L31" s="9"/>
      <c r="M31" s="9"/>
    </row>
    <row r="32" spans="1:23">
      <c r="A32" s="9"/>
      <c r="B32" s="9"/>
      <c r="C32" s="9"/>
      <c r="D32" s="9"/>
      <c r="E32" s="9"/>
      <c r="F32" s="9"/>
      <c r="G32" s="9"/>
      <c r="H32" s="9"/>
      <c r="I32" s="9"/>
      <c r="J32" s="9"/>
      <c r="K32" s="9"/>
      <c r="L32" s="9"/>
      <c r="M32" s="9"/>
    </row>
    <row r="33" spans="1:13">
      <c r="A33" s="9"/>
      <c r="B33" s="9"/>
      <c r="C33" s="9"/>
      <c r="D33" s="9"/>
      <c r="E33" s="9"/>
      <c r="F33" s="9"/>
      <c r="G33" s="9"/>
      <c r="H33" s="9"/>
      <c r="I33" s="9"/>
      <c r="J33" s="9"/>
      <c r="K33" s="9"/>
      <c r="L33" s="9"/>
      <c r="M33" s="9"/>
    </row>
    <row r="34" spans="1:13">
      <c r="A34" s="9"/>
      <c r="B34" s="9"/>
      <c r="C34" s="9"/>
      <c r="D34" s="9"/>
      <c r="E34" s="9"/>
      <c r="F34" s="9"/>
      <c r="G34" s="9"/>
      <c r="H34" s="9"/>
      <c r="I34" s="9"/>
      <c r="J34" s="9"/>
      <c r="K34" s="9"/>
      <c r="L34" s="9"/>
      <c r="M34" s="9"/>
    </row>
    <row r="35" spans="1:13">
      <c r="A35" s="9"/>
      <c r="B35" s="9"/>
      <c r="C35" s="9"/>
      <c r="D35" s="9"/>
      <c r="E35" s="9"/>
      <c r="F35" s="9"/>
      <c r="G35" s="9"/>
      <c r="H35" s="9"/>
      <c r="I35" s="9"/>
      <c r="J35" s="9"/>
      <c r="K35" s="9"/>
      <c r="L35" s="9"/>
      <c r="M35" s="9"/>
    </row>
    <row r="36" spans="1:13">
      <c r="A36" s="9"/>
      <c r="B36" s="9"/>
      <c r="C36" s="9"/>
      <c r="D36" s="9"/>
      <c r="E36" s="9"/>
      <c r="F36" s="9"/>
      <c r="G36" s="9"/>
      <c r="H36" s="9"/>
      <c r="I36" s="9"/>
      <c r="J36" s="9"/>
      <c r="K36" s="9"/>
      <c r="L36" s="9"/>
      <c r="M36" s="9"/>
    </row>
    <row r="37" spans="1:13">
      <c r="A37" s="9"/>
      <c r="B37" s="9"/>
      <c r="C37" s="9"/>
      <c r="D37" s="9"/>
      <c r="E37" s="9"/>
      <c r="F37" s="9"/>
      <c r="G37" s="9"/>
      <c r="H37" s="9"/>
      <c r="I37" s="9"/>
      <c r="J37" s="9"/>
      <c r="K37" s="9"/>
      <c r="L37" s="9"/>
      <c r="M37" s="9"/>
    </row>
    <row r="38" spans="1:13">
      <c r="A38" s="9"/>
      <c r="B38" s="9"/>
      <c r="C38" s="9"/>
      <c r="D38" s="9"/>
      <c r="E38" s="9"/>
      <c r="F38" s="9"/>
      <c r="G38" s="9"/>
      <c r="H38" s="9"/>
      <c r="I38" s="9"/>
      <c r="J38" s="9"/>
      <c r="K38" s="9"/>
      <c r="L38" s="9"/>
      <c r="M38" s="9"/>
    </row>
    <row r="39" spans="1:13">
      <c r="A39" s="9"/>
      <c r="B39" s="9"/>
      <c r="C39" s="9"/>
      <c r="D39" s="9"/>
      <c r="E39" s="9"/>
      <c r="F39" s="9"/>
      <c r="G39" s="9"/>
      <c r="H39" s="9"/>
      <c r="I39" s="9"/>
      <c r="J39" s="9"/>
      <c r="K39" s="9"/>
      <c r="L39" s="9"/>
      <c r="M39" s="9"/>
    </row>
    <row r="40" spans="1:13">
      <c r="A40" s="9"/>
      <c r="B40" s="9"/>
      <c r="C40" s="9"/>
      <c r="D40" s="9"/>
      <c r="E40" s="9"/>
      <c r="F40" s="9"/>
      <c r="G40" s="9"/>
      <c r="H40" s="9"/>
      <c r="I40" s="9"/>
      <c r="J40" s="9"/>
      <c r="K40" s="9"/>
      <c r="L40" s="9"/>
      <c r="M40" s="9"/>
    </row>
    <row r="41" spans="1:13">
      <c r="A41" s="9"/>
      <c r="B41" s="9"/>
      <c r="C41" s="9"/>
      <c r="D41" s="9"/>
      <c r="E41" s="9"/>
      <c r="F41" s="9"/>
      <c r="G41" s="9"/>
      <c r="H41" s="9"/>
      <c r="I41" s="9"/>
      <c r="J41" s="9"/>
      <c r="K41" s="9"/>
      <c r="L41" s="9"/>
      <c r="M41" s="9"/>
    </row>
    <row r="42" spans="1:13">
      <c r="A42" s="9"/>
      <c r="B42" s="9"/>
      <c r="C42" s="9"/>
      <c r="D42" s="9"/>
      <c r="E42" s="9"/>
      <c r="F42" s="9"/>
      <c r="G42" s="9"/>
      <c r="H42" s="9"/>
      <c r="I42" s="9"/>
      <c r="J42" s="9"/>
      <c r="K42" s="9"/>
      <c r="L42" s="9"/>
      <c r="M42" s="9"/>
    </row>
    <row r="43" spans="1:13">
      <c r="A43" s="9"/>
      <c r="B43" s="9"/>
      <c r="C43" s="9"/>
      <c r="D43" s="9"/>
      <c r="E43" s="9"/>
      <c r="F43" s="9"/>
      <c r="G43" s="9"/>
      <c r="H43" s="9"/>
      <c r="I43" s="9"/>
      <c r="J43" s="9"/>
      <c r="K43" s="9"/>
      <c r="L43" s="9"/>
      <c r="M43" s="9"/>
    </row>
    <row r="44" spans="1:13">
      <c r="A44" s="9"/>
      <c r="B44" s="9"/>
      <c r="C44" s="9"/>
      <c r="D44" s="9"/>
      <c r="E44" s="9"/>
      <c r="F44" s="9"/>
      <c r="G44" s="9"/>
      <c r="H44" s="9"/>
      <c r="I44" s="9"/>
      <c r="J44" s="9"/>
      <c r="K44" s="9"/>
      <c r="L44" s="9"/>
      <c r="M44" s="9"/>
    </row>
    <row r="45" spans="1:13">
      <c r="A45" s="9"/>
      <c r="B45" s="9"/>
      <c r="C45" s="9"/>
      <c r="D45" s="9"/>
      <c r="E45" s="9"/>
      <c r="F45" s="9"/>
      <c r="G45" s="9"/>
      <c r="H45" s="9"/>
      <c r="I45" s="9"/>
      <c r="J45" s="9"/>
      <c r="K45" s="9"/>
      <c r="L45" s="9"/>
      <c r="M45" s="9"/>
    </row>
    <row r="46" spans="1:13">
      <c r="A46" s="9"/>
      <c r="B46" s="9"/>
      <c r="C46" s="9"/>
      <c r="D46" s="9"/>
      <c r="E46" s="9"/>
      <c r="F46" s="9"/>
      <c r="G46" s="9"/>
      <c r="H46" s="9"/>
      <c r="I46" s="9"/>
      <c r="J46" s="9"/>
      <c r="K46" s="9"/>
      <c r="L46" s="9"/>
      <c r="M46" s="9"/>
    </row>
    <row r="47" spans="1:13">
      <c r="A47" s="9"/>
      <c r="B47" s="9"/>
      <c r="C47" s="9"/>
      <c r="D47" s="9"/>
      <c r="E47" s="9"/>
      <c r="F47" s="9"/>
      <c r="G47" s="9"/>
      <c r="H47" s="9"/>
      <c r="I47" s="9"/>
      <c r="J47" s="9"/>
      <c r="K47" s="9"/>
      <c r="L47" s="9"/>
      <c r="M47" s="9"/>
    </row>
    <row r="48" spans="1:13">
      <c r="A48" s="9"/>
      <c r="B48" s="9"/>
      <c r="C48" s="9"/>
      <c r="D48" s="9"/>
      <c r="E48" s="9"/>
      <c r="F48" s="9"/>
      <c r="G48" s="9"/>
      <c r="H48" s="9"/>
      <c r="I48" s="9"/>
      <c r="J48" s="9"/>
      <c r="K48" s="9"/>
      <c r="L48" s="9"/>
      <c r="M48" s="9"/>
    </row>
    <row r="49" spans="1:13">
      <c r="A49" s="9"/>
      <c r="B49" s="9"/>
      <c r="C49" s="9"/>
      <c r="D49" s="9"/>
      <c r="E49" s="9"/>
      <c r="F49" s="9"/>
      <c r="G49" s="9"/>
      <c r="H49" s="9"/>
      <c r="I49" s="9"/>
      <c r="J49" s="9"/>
      <c r="K49" s="9"/>
      <c r="L49" s="9"/>
      <c r="M49" s="9"/>
    </row>
    <row r="50" spans="1:13">
      <c r="A50" s="9"/>
      <c r="B50" s="9"/>
      <c r="C50" s="9"/>
      <c r="D50" s="9"/>
      <c r="E50" s="9"/>
      <c r="F50" s="9"/>
      <c r="G50" s="9"/>
      <c r="H50" s="9"/>
      <c r="I50" s="9"/>
      <c r="J50" s="9"/>
      <c r="K50" s="9"/>
      <c r="L50" s="9"/>
      <c r="M50" s="9"/>
    </row>
    <row r="51" spans="1:13">
      <c r="A51" s="9"/>
      <c r="B51" s="9"/>
      <c r="C51" s="9"/>
      <c r="D51" s="9"/>
      <c r="E51" s="9"/>
      <c r="F51" s="9"/>
      <c r="G51" s="9"/>
      <c r="H51" s="9"/>
      <c r="I51" s="9"/>
      <c r="J51" s="9"/>
      <c r="K51" s="9"/>
      <c r="L51" s="9"/>
      <c r="M51" s="9"/>
    </row>
    <row r="52" spans="1:13">
      <c r="A52" s="9"/>
      <c r="B52" s="9"/>
      <c r="C52" s="9"/>
      <c r="D52" s="9"/>
      <c r="E52" s="9"/>
      <c r="F52" s="9"/>
      <c r="G52" s="9"/>
      <c r="H52" s="9"/>
      <c r="I52" s="9"/>
      <c r="J52" s="9"/>
      <c r="K52" s="9"/>
      <c r="L52" s="9"/>
      <c r="M52" s="9"/>
    </row>
    <row r="53" spans="1:13">
      <c r="A53" s="9"/>
      <c r="B53" s="9"/>
      <c r="C53" s="9"/>
      <c r="D53" s="9"/>
      <c r="E53" s="9"/>
      <c r="F53" s="9"/>
      <c r="G53" s="9"/>
      <c r="H53" s="9"/>
      <c r="I53" s="9"/>
      <c r="J53" s="9"/>
      <c r="K53" s="9"/>
      <c r="L53" s="9"/>
      <c r="M53" s="9"/>
    </row>
    <row r="54" spans="1:13" ht="51.75">
      <c r="A54" s="14" t="s">
        <v>9</v>
      </c>
      <c r="B54" s="9"/>
      <c r="C54" s="9"/>
      <c r="D54" s="9"/>
      <c r="E54" s="9"/>
      <c r="F54" s="9"/>
      <c r="G54" s="9"/>
      <c r="H54" s="9"/>
      <c r="I54" s="9"/>
      <c r="J54" s="9"/>
      <c r="K54" s="9"/>
      <c r="L54" s="9"/>
      <c r="M54" s="9"/>
    </row>
    <row r="55" spans="1:13">
      <c r="A55" s="15"/>
      <c r="B55" s="9"/>
      <c r="C55" s="9"/>
      <c r="D55" s="9"/>
      <c r="E55" s="9"/>
      <c r="F55" s="9"/>
      <c r="G55" s="9"/>
      <c r="H55" s="9"/>
      <c r="I55" s="9"/>
      <c r="J55" s="9"/>
      <c r="K55" s="9"/>
      <c r="L55" s="9"/>
      <c r="M55" s="9"/>
    </row>
    <row r="56" spans="1:13">
      <c r="A56" s="97" t="s">
        <v>8</v>
      </c>
      <c r="B56" s="97"/>
      <c r="C56" s="97"/>
      <c r="D56" s="97"/>
      <c r="E56" s="97"/>
      <c r="F56" s="97"/>
      <c r="G56" s="97"/>
      <c r="H56" s="97"/>
      <c r="I56" s="97"/>
      <c r="J56" s="97"/>
      <c r="K56" s="97"/>
      <c r="L56" s="97"/>
      <c r="M56" s="97"/>
    </row>
    <row r="57" spans="1:13">
      <c r="A57" s="15"/>
      <c r="B57" s="9"/>
      <c r="C57" s="9"/>
      <c r="D57" s="9"/>
      <c r="E57" s="9"/>
      <c r="F57" s="9"/>
      <c r="G57" s="9"/>
      <c r="H57" s="9"/>
      <c r="I57" s="9"/>
      <c r="J57" s="9"/>
      <c r="K57" s="9"/>
      <c r="L57" s="9"/>
      <c r="M57" s="9"/>
    </row>
  </sheetData>
  <mergeCells count="4">
    <mergeCell ref="A56:M56"/>
    <mergeCell ref="C10:L11"/>
    <mergeCell ref="C14:L16"/>
    <mergeCell ref="C18:L22"/>
  </mergeCells>
  <pageMargins left="0.7" right="0.7" top="0.75" bottom="0.75" header="0.3" footer="0.3"/>
  <pageSetup paperSize="9" scale="7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SONUÇ ÇİZELGESİ</vt:lpstr>
      <vt:lpstr>SINIF RİSK HARİTASI</vt:lpstr>
      <vt:lpstr>YÖNERGE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ebru</dc:creator>
  <cp:lastModifiedBy>murad</cp:lastModifiedBy>
  <cp:lastPrinted>2018-10-24T12:54:12Z</cp:lastPrinted>
  <dcterms:created xsi:type="dcterms:W3CDTF">2017-07-13T19:51:50Z</dcterms:created>
  <dcterms:modified xsi:type="dcterms:W3CDTF">2019-10-28T11:42:52Z</dcterms:modified>
</cp:coreProperties>
</file>